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L:\共通管理\ⅩⅤ【定款・規程・業務方法書】\②－業務方法書\①－果実業務方法書\03.4業務方法書変更\0304業務方法書（様式集）\03様式\"/>
    </mc:Choice>
  </mc:AlternateContent>
  <xr:revisionPtr revIDLastSave="0" documentId="13_ncr:1_{C30B6C8C-03AA-4843-B9A5-3229FF47F601}" xr6:coauthVersionLast="47" xr6:coauthVersionMax="47" xr10:uidLastSave="{00000000-0000-0000-0000-000000000000}"/>
  <bookViews>
    <workbookView xWindow="-120" yWindow="-120" windowWidth="29040" windowHeight="15840" activeTab="2" xr2:uid="{00000000-000D-0000-FFFF-FFFF00000000}"/>
  </bookViews>
  <sheets>
    <sheet name="使い方と注意" sheetId="6" r:id="rId1"/>
    <sheet name="3号（⓪表紙）" sheetId="5" r:id="rId2"/>
    <sheet name="(①本体)" sheetId="1" r:id="rId3"/>
    <sheet name="(②継続理由)" sheetId="3" r:id="rId4"/>
    <sheet name="(③記入要領)" sheetId="4" r:id="rId5"/>
    <sheet name="「参考」" sheetId="2" r:id="rId6"/>
  </sheets>
  <definedNames>
    <definedName name="_xlnm.Print_Area" localSheetId="2">'(①本体)'!$A$1:$DI$42</definedName>
    <definedName name="_xlnm.Print_Titles" localSheetId="2">'(①本体)'!$A:$G,'(①本体)'!$1:$1</definedName>
    <definedName name="いちじく">「参考」!$C$46</definedName>
    <definedName name="うめ">「参考」!$C$41</definedName>
    <definedName name="うんしゅう">「参考」!$B$142:$C$142</definedName>
    <definedName name="うんしゅうみかん_極早生">「参考」!$C$4</definedName>
    <definedName name="うんしゅうみかん_根域制限栽培">「参考」!$C$8</definedName>
    <definedName name="うんしゅうみかん_早生">「参考」!$C$5</definedName>
    <definedName name="うんしゅうみかん_普通">「参考」!$C$6</definedName>
    <definedName name="おうとう">「参考」!$C$36</definedName>
    <definedName name="かき_ジョイント栽培">「参考」!$C$39</definedName>
    <definedName name="かき_普通栽培">「参考」!$C$38</definedName>
    <definedName name="かんきつ">「参考」!$B$147:$C$147</definedName>
    <definedName name="キウイフルーツ">「参考」!$C$44</definedName>
    <definedName name="くり">「参考」!$C$40</definedName>
    <definedName name="すもも_ジョイント栽培">「参考」!$C$43</definedName>
    <definedName name="すもも_普通栽培">「参考」!$C$42</definedName>
    <definedName name="その他かんきつ類">「参考」!$C$9</definedName>
    <definedName name="その他果樹">「参考」!$C$47</definedName>
    <definedName name="なし">「参考」!$B$164:$C$164</definedName>
    <definedName name="なし_ジョイント栽培">「参考」!$C$28</definedName>
    <definedName name="なし_根域制限栽培">「参考」!$C$29</definedName>
    <definedName name="なし_普通栽培">「参考」!$C$27</definedName>
    <definedName name="パインアップル">「参考」!$C$45</definedName>
    <definedName name="びわ">「参考」!$C$37</definedName>
    <definedName name="ぶどう">「参考」!$B$161:$C$161</definedName>
    <definedName name="ぶどう_垣根栽培">「参考」!$C$25</definedName>
    <definedName name="ぶどう_根域制限栽培">「参考」!$C$26</definedName>
    <definedName name="ぶどう_普通栽培">「参考」!$C$24</definedName>
    <definedName name="もも">「参考」!$C$33</definedName>
    <definedName name="りんご">「参考」!$B$157:$C$157</definedName>
    <definedName name="りんご_わい化栽培">「参考」!$C$20</definedName>
    <definedName name="りんご_新わい化栽培">「参考」!$C$21</definedName>
    <definedName name="りんご_超高密植栽培">「参考」!$C$22</definedName>
    <definedName name="りんご_普通栽培">「参考」!$C$19</definedName>
    <definedName name="下限本数">「参考」!$B$96:$B$139</definedName>
    <definedName name="品目">「参考」!$B$4:$B$47</definedName>
    <definedName name="品目２">「参考」!$B$50:$B$93</definedName>
    <definedName name="放任園発生防止">「参考」!$B$142:$C$184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16" i="1" l="1"/>
  <c r="I16" i="1"/>
  <c r="I17" i="1"/>
  <c r="CT16" i="1"/>
  <c r="AZ16" i="1"/>
  <c r="CH16" i="1"/>
  <c r="DF38" i="1"/>
  <c r="CT18" i="1"/>
  <c r="CU18" i="1"/>
  <c r="CT19" i="1"/>
  <c r="CU19" i="1"/>
  <c r="CT20" i="1"/>
  <c r="CU20" i="1"/>
  <c r="CT21" i="1"/>
  <c r="CU21" i="1"/>
  <c r="CT22" i="1"/>
  <c r="CU22" i="1"/>
  <c r="CT23" i="1"/>
  <c r="CU23" i="1"/>
  <c r="CT24" i="1"/>
  <c r="CU24" i="1"/>
  <c r="CT25" i="1"/>
  <c r="CU25" i="1"/>
  <c r="CT26" i="1"/>
  <c r="CU26" i="1"/>
  <c r="CT27" i="1"/>
  <c r="CU27" i="1"/>
  <c r="CT28" i="1"/>
  <c r="CU28" i="1"/>
  <c r="CT29" i="1"/>
  <c r="CU29" i="1"/>
  <c r="CT30" i="1"/>
  <c r="CU30" i="1"/>
  <c r="CT31" i="1"/>
  <c r="CU31" i="1"/>
  <c r="CT32" i="1"/>
  <c r="CU32" i="1"/>
  <c r="CT33" i="1"/>
  <c r="CU33" i="1"/>
  <c r="CT34" i="1"/>
  <c r="CU34" i="1"/>
  <c r="CT35" i="1"/>
  <c r="CU35" i="1"/>
  <c r="CT36" i="1"/>
  <c r="CU36" i="1"/>
  <c r="CT37" i="1"/>
  <c r="CU37" i="1"/>
  <c r="CT17" i="1"/>
  <c r="CU17" i="1"/>
  <c r="CU16" i="1"/>
  <c r="CV16" i="1" s="1"/>
  <c r="CW16" i="1" s="1"/>
  <c r="H19" i="1"/>
  <c r="H16" i="1"/>
  <c r="H17" i="1"/>
  <c r="L38" i="1"/>
  <c r="H20" i="1"/>
  <c r="CV18" i="1" l="1"/>
  <c r="CW18" i="1" s="1"/>
  <c r="CV17" i="1"/>
  <c r="CW17" i="1" s="1"/>
  <c r="Q18" i="1" l="1"/>
  <c r="DB18" i="1" l="1"/>
  <c r="DC18" i="1"/>
  <c r="DB19" i="1"/>
  <c r="DC19" i="1"/>
  <c r="DB20" i="1"/>
  <c r="DC20" i="1"/>
  <c r="DB21" i="1"/>
  <c r="DC21" i="1"/>
  <c r="DB22" i="1"/>
  <c r="DC22" i="1"/>
  <c r="DB23" i="1"/>
  <c r="DC23" i="1"/>
  <c r="DB24" i="1"/>
  <c r="DC24" i="1"/>
  <c r="DB25" i="1"/>
  <c r="DC25" i="1"/>
  <c r="DB26" i="1"/>
  <c r="DC26" i="1"/>
  <c r="DB27" i="1"/>
  <c r="DC27" i="1"/>
  <c r="DB28" i="1"/>
  <c r="DC28" i="1"/>
  <c r="DB29" i="1"/>
  <c r="DC29" i="1"/>
  <c r="DB30" i="1"/>
  <c r="DC30" i="1"/>
  <c r="DB31" i="1"/>
  <c r="DC31" i="1"/>
  <c r="DB32" i="1"/>
  <c r="DC32" i="1"/>
  <c r="DB33" i="1"/>
  <c r="DC33" i="1"/>
  <c r="DB34" i="1"/>
  <c r="DC34" i="1"/>
  <c r="DB35" i="1"/>
  <c r="DC35" i="1"/>
  <c r="DB36" i="1"/>
  <c r="DC36" i="1"/>
  <c r="DB37" i="1"/>
  <c r="DC37" i="1"/>
  <c r="DC17" i="1"/>
  <c r="DC16" i="1"/>
  <c r="DB17" i="1"/>
  <c r="DB16" i="1"/>
  <c r="DC38" i="1" l="1"/>
  <c r="DB38" i="1"/>
  <c r="CY38" i="1"/>
  <c r="CX38" i="1"/>
  <c r="CO17" i="1"/>
  <c r="DA17" i="1" s="1"/>
  <c r="CO18" i="1"/>
  <c r="DA18" i="1" s="1"/>
  <c r="CO19" i="1"/>
  <c r="CO20" i="1"/>
  <c r="CO21" i="1"/>
  <c r="CO22" i="1"/>
  <c r="CO23" i="1"/>
  <c r="CO24" i="1"/>
  <c r="CO25" i="1"/>
  <c r="CO26" i="1"/>
  <c r="CO27" i="1"/>
  <c r="CO28" i="1"/>
  <c r="CO29" i="1"/>
  <c r="CO30" i="1"/>
  <c r="CO31" i="1"/>
  <c r="CO32" i="1"/>
  <c r="CO33" i="1"/>
  <c r="CO34" i="1"/>
  <c r="CO35" i="1"/>
  <c r="CO36" i="1"/>
  <c r="CO37" i="1"/>
  <c r="CO16" i="1"/>
  <c r="CP38" i="1"/>
  <c r="BC16" i="1"/>
  <c r="DE38" i="1"/>
  <c r="CO38" i="1" l="1"/>
  <c r="CK16" i="1"/>
  <c r="CK17" i="1"/>
  <c r="CK18" i="1"/>
  <c r="CK19" i="1"/>
  <c r="CK20" i="1"/>
  <c r="CK21" i="1"/>
  <c r="CK22" i="1"/>
  <c r="CK23" i="1"/>
  <c r="CK24" i="1"/>
  <c r="CK25" i="1"/>
  <c r="CK26" i="1"/>
  <c r="CK27" i="1"/>
  <c r="CK28" i="1"/>
  <c r="CK29" i="1"/>
  <c r="CK30" i="1"/>
  <c r="CK31" i="1"/>
  <c r="CK32" i="1"/>
  <c r="CK33" i="1"/>
  <c r="CK34" i="1"/>
  <c r="CK35" i="1"/>
  <c r="CK36" i="1"/>
  <c r="CK37" i="1"/>
  <c r="CI16" i="1"/>
  <c r="CJ16" i="1"/>
  <c r="CI17" i="1"/>
  <c r="CJ17" i="1"/>
  <c r="CI18" i="1"/>
  <c r="CJ18" i="1"/>
  <c r="CI19" i="1"/>
  <c r="CJ19" i="1"/>
  <c r="CI20" i="1"/>
  <c r="CJ20" i="1"/>
  <c r="CI21" i="1"/>
  <c r="CJ21" i="1"/>
  <c r="CI22" i="1"/>
  <c r="CJ22" i="1"/>
  <c r="CI23" i="1"/>
  <c r="CJ23" i="1"/>
  <c r="CI24" i="1"/>
  <c r="CJ24" i="1"/>
  <c r="CI25" i="1"/>
  <c r="CJ25" i="1"/>
  <c r="CI26" i="1"/>
  <c r="CJ26" i="1"/>
  <c r="CI27" i="1"/>
  <c r="CJ27" i="1"/>
  <c r="CI28" i="1"/>
  <c r="CJ28" i="1"/>
  <c r="CI29" i="1"/>
  <c r="CJ29" i="1"/>
  <c r="CI30" i="1"/>
  <c r="CJ30" i="1"/>
  <c r="CI31" i="1"/>
  <c r="CJ31" i="1"/>
  <c r="CI32" i="1"/>
  <c r="CJ32" i="1"/>
  <c r="CI33" i="1"/>
  <c r="CJ33" i="1"/>
  <c r="CI34" i="1"/>
  <c r="CJ34" i="1"/>
  <c r="CI35" i="1"/>
  <c r="CJ35" i="1"/>
  <c r="CI36" i="1"/>
  <c r="CJ36" i="1"/>
  <c r="CI37" i="1"/>
  <c r="CJ37" i="1"/>
  <c r="CH17" i="1"/>
  <c r="CH18" i="1"/>
  <c r="CH19" i="1"/>
  <c r="CH20" i="1"/>
  <c r="CH21" i="1"/>
  <c r="CH22" i="1"/>
  <c r="CH23" i="1"/>
  <c r="CH24" i="1"/>
  <c r="CH25" i="1"/>
  <c r="CH26" i="1"/>
  <c r="CH27" i="1"/>
  <c r="CH28" i="1"/>
  <c r="CH29" i="1"/>
  <c r="CH30" i="1"/>
  <c r="CH31" i="1"/>
  <c r="CH32" i="1"/>
  <c r="CH33" i="1"/>
  <c r="CH34" i="1"/>
  <c r="CH35" i="1"/>
  <c r="CH36" i="1"/>
  <c r="CH37" i="1"/>
  <c r="DA16" i="1" l="1"/>
  <c r="B4" i="5"/>
  <c r="B3" i="5"/>
  <c r="I29" i="5" l="1"/>
  <c r="H29" i="5"/>
  <c r="C7" i="5"/>
  <c r="B7" i="5"/>
  <c r="AW38" i="1"/>
  <c r="E20" i="5" s="1"/>
  <c r="BE17" i="1" l="1"/>
  <c r="BE18" i="1"/>
  <c r="BE19" i="1"/>
  <c r="BE20" i="1"/>
  <c r="BE21" i="1"/>
  <c r="BE22" i="1"/>
  <c r="BE23" i="1"/>
  <c r="BE24" i="1"/>
  <c r="BE25" i="1"/>
  <c r="BE26" i="1"/>
  <c r="BE27" i="1"/>
  <c r="BE28" i="1"/>
  <c r="BE29" i="1"/>
  <c r="BE30" i="1"/>
  <c r="BE31" i="1"/>
  <c r="BE32" i="1"/>
  <c r="BE33" i="1"/>
  <c r="BE34" i="1"/>
  <c r="BE35" i="1"/>
  <c r="BE36" i="1"/>
  <c r="BE37" i="1"/>
  <c r="S38" i="1" l="1"/>
  <c r="E14" i="5" s="1"/>
  <c r="Y38" i="1"/>
  <c r="E15" i="5" s="1"/>
  <c r="M38" i="1"/>
  <c r="E13" i="5" s="1"/>
  <c r="AQ38" i="1"/>
  <c r="E19" i="5" s="1"/>
  <c r="AK38" i="1"/>
  <c r="E18" i="5" s="1"/>
  <c r="AE38" i="1"/>
  <c r="E17" i="5" s="1"/>
  <c r="E16" i="5" l="1"/>
  <c r="E21" i="5"/>
  <c r="CV19" i="1"/>
  <c r="CW19" i="1" s="1"/>
  <c r="CV20" i="1"/>
  <c r="CW20" i="1" s="1"/>
  <c r="DA20" i="1" s="1"/>
  <c r="CV21" i="1"/>
  <c r="CW21" i="1" s="1"/>
  <c r="DA21" i="1" s="1"/>
  <c r="CV22" i="1"/>
  <c r="CW22" i="1" s="1"/>
  <c r="DA22" i="1" s="1"/>
  <c r="CV23" i="1"/>
  <c r="CW23" i="1" s="1"/>
  <c r="DA23" i="1" s="1"/>
  <c r="CV24" i="1"/>
  <c r="CW24" i="1" s="1"/>
  <c r="DA24" i="1" s="1"/>
  <c r="CV25" i="1"/>
  <c r="CW25" i="1" s="1"/>
  <c r="DA25" i="1" s="1"/>
  <c r="CV26" i="1"/>
  <c r="CW26" i="1" s="1"/>
  <c r="DA26" i="1" s="1"/>
  <c r="CV27" i="1"/>
  <c r="CW27" i="1" s="1"/>
  <c r="DA27" i="1" s="1"/>
  <c r="CV28" i="1"/>
  <c r="CW28" i="1" s="1"/>
  <c r="DA28" i="1" s="1"/>
  <c r="CV29" i="1"/>
  <c r="CW29" i="1" s="1"/>
  <c r="DA29" i="1" s="1"/>
  <c r="CV30" i="1"/>
  <c r="CW30" i="1" s="1"/>
  <c r="DA30" i="1" s="1"/>
  <c r="CV31" i="1"/>
  <c r="CW31" i="1" s="1"/>
  <c r="DA31" i="1" s="1"/>
  <c r="CV32" i="1"/>
  <c r="CW32" i="1" s="1"/>
  <c r="DA32" i="1" s="1"/>
  <c r="CV33" i="1"/>
  <c r="CW33" i="1" s="1"/>
  <c r="DA33" i="1" s="1"/>
  <c r="CV34" i="1"/>
  <c r="CW34" i="1" s="1"/>
  <c r="DA34" i="1" s="1"/>
  <c r="CV35" i="1"/>
  <c r="CW35" i="1" s="1"/>
  <c r="DA35" i="1" s="1"/>
  <c r="CV36" i="1"/>
  <c r="CW36" i="1" s="1"/>
  <c r="DA36" i="1" s="1"/>
  <c r="CV37" i="1"/>
  <c r="CW37" i="1" s="1"/>
  <c r="DA37" i="1" s="1"/>
  <c r="CE38" i="1"/>
  <c r="E27" i="5" s="1"/>
  <c r="CD38" i="1"/>
  <c r="D27" i="5" s="1"/>
  <c r="BY38" i="1"/>
  <c r="E26" i="5" s="1"/>
  <c r="BX38" i="1"/>
  <c r="D26" i="5" s="1"/>
  <c r="BS38" i="1"/>
  <c r="E24" i="5" s="1"/>
  <c r="BR38" i="1"/>
  <c r="D24" i="5" s="1"/>
  <c r="BM38" i="1"/>
  <c r="E23" i="5" s="1"/>
  <c r="BG38" i="1"/>
  <c r="E22" i="5" s="1"/>
  <c r="BH38" i="1"/>
  <c r="F22" i="5" s="1"/>
  <c r="BL38" i="1"/>
  <c r="D23" i="5" s="1"/>
  <c r="BF38" i="1"/>
  <c r="D22" i="5" s="1"/>
  <c r="AZ37" i="1"/>
  <c r="CL37" i="1" s="1"/>
  <c r="BA37" i="1"/>
  <c r="CM37" i="1" s="1"/>
  <c r="BB37" i="1"/>
  <c r="AZ17" i="1"/>
  <c r="BA17" i="1"/>
  <c r="BB17" i="1"/>
  <c r="AZ18" i="1"/>
  <c r="BA18" i="1"/>
  <c r="CM18" i="1" s="1"/>
  <c r="BB18" i="1"/>
  <c r="AZ19" i="1"/>
  <c r="BA19" i="1"/>
  <c r="CM19" i="1" s="1"/>
  <c r="BB19" i="1"/>
  <c r="AZ20" i="1"/>
  <c r="CL20" i="1" s="1"/>
  <c r="BA20" i="1"/>
  <c r="BB20" i="1"/>
  <c r="AZ21" i="1"/>
  <c r="CL21" i="1" s="1"/>
  <c r="BA21" i="1"/>
  <c r="CM21" i="1" s="1"/>
  <c r="BB21" i="1"/>
  <c r="AZ22" i="1"/>
  <c r="CL22" i="1" s="1"/>
  <c r="BA22" i="1"/>
  <c r="CM22" i="1" s="1"/>
  <c r="BB22" i="1"/>
  <c r="AZ23" i="1"/>
  <c r="BA23" i="1"/>
  <c r="BB23" i="1"/>
  <c r="AZ24" i="1"/>
  <c r="CL24" i="1" s="1"/>
  <c r="BA24" i="1"/>
  <c r="BB24" i="1"/>
  <c r="AZ25" i="1"/>
  <c r="CL25" i="1" s="1"/>
  <c r="BA25" i="1"/>
  <c r="CM25" i="1" s="1"/>
  <c r="BB25" i="1"/>
  <c r="AZ26" i="1"/>
  <c r="BA26" i="1"/>
  <c r="CM26" i="1" s="1"/>
  <c r="BB26" i="1"/>
  <c r="AZ27" i="1"/>
  <c r="BA27" i="1"/>
  <c r="CM27" i="1" s="1"/>
  <c r="BB27" i="1"/>
  <c r="AZ28" i="1"/>
  <c r="CL28" i="1" s="1"/>
  <c r="BA28" i="1"/>
  <c r="BB28" i="1"/>
  <c r="AZ29" i="1"/>
  <c r="CL29" i="1" s="1"/>
  <c r="BA29" i="1"/>
  <c r="CM29" i="1" s="1"/>
  <c r="BB29" i="1"/>
  <c r="AZ30" i="1"/>
  <c r="CL30" i="1" s="1"/>
  <c r="BA30" i="1"/>
  <c r="CM30" i="1" s="1"/>
  <c r="BB30" i="1"/>
  <c r="AZ31" i="1"/>
  <c r="BA31" i="1"/>
  <c r="BB31" i="1"/>
  <c r="AZ32" i="1"/>
  <c r="CL32" i="1" s="1"/>
  <c r="BA32" i="1"/>
  <c r="BB32" i="1"/>
  <c r="AZ33" i="1"/>
  <c r="CL33" i="1" s="1"/>
  <c r="BA33" i="1"/>
  <c r="CM33" i="1" s="1"/>
  <c r="BB33" i="1"/>
  <c r="AZ34" i="1"/>
  <c r="BA34" i="1"/>
  <c r="CM34" i="1" s="1"/>
  <c r="BB34" i="1"/>
  <c r="AZ35" i="1"/>
  <c r="BA35" i="1"/>
  <c r="CM35" i="1" s="1"/>
  <c r="BB35" i="1"/>
  <c r="AZ36" i="1"/>
  <c r="CL36" i="1" s="1"/>
  <c r="BA36" i="1"/>
  <c r="BB36" i="1"/>
  <c r="BA16" i="1"/>
  <c r="AV38" i="1"/>
  <c r="D20" i="5" s="1"/>
  <c r="AP38" i="1"/>
  <c r="D19" i="5" s="1"/>
  <c r="AJ38" i="1"/>
  <c r="D18" i="5" s="1"/>
  <c r="AD38" i="1"/>
  <c r="D17" i="5" s="1"/>
  <c r="Q17" i="1"/>
  <c r="Q19" i="1"/>
  <c r="Q20" i="1"/>
  <c r="Q21" i="1"/>
  <c r="Q22" i="1"/>
  <c r="Q23" i="1"/>
  <c r="Q24" i="1"/>
  <c r="Q25" i="1"/>
  <c r="Q26" i="1"/>
  <c r="Q27" i="1"/>
  <c r="Q28" i="1"/>
  <c r="Q29" i="1"/>
  <c r="Q30" i="1"/>
  <c r="Q31" i="1"/>
  <c r="Q32" i="1"/>
  <c r="Q33" i="1"/>
  <c r="Q34" i="1"/>
  <c r="Q35" i="1"/>
  <c r="Q36" i="1"/>
  <c r="Q37" i="1"/>
  <c r="Q16" i="1"/>
  <c r="K18" i="1"/>
  <c r="K19" i="1"/>
  <c r="K20" i="1"/>
  <c r="K21" i="1"/>
  <c r="K22" i="1"/>
  <c r="K23" i="1"/>
  <c r="K24" i="1"/>
  <c r="K25" i="1"/>
  <c r="K26" i="1"/>
  <c r="K27" i="1"/>
  <c r="K28" i="1"/>
  <c r="K29" i="1"/>
  <c r="K30" i="1"/>
  <c r="K31" i="1"/>
  <c r="K32" i="1"/>
  <c r="K33" i="1"/>
  <c r="K34" i="1"/>
  <c r="K35" i="1"/>
  <c r="K36" i="1"/>
  <c r="K37" i="1"/>
  <c r="K17" i="1"/>
  <c r="K16" i="1"/>
  <c r="BB16" i="1"/>
  <c r="R38" i="1"/>
  <c r="D14" i="5" s="1"/>
  <c r="X38" i="1"/>
  <c r="D15" i="5" s="1"/>
  <c r="D13" i="5"/>
  <c r="CW38" i="1" l="1"/>
  <c r="DA19" i="1"/>
  <c r="CL17" i="1"/>
  <c r="CL34" i="1"/>
  <c r="CM31" i="1"/>
  <c r="CL26" i="1"/>
  <c r="CM23" i="1"/>
  <c r="CL18" i="1"/>
  <c r="CM36" i="1"/>
  <c r="CL35" i="1"/>
  <c r="CM32" i="1"/>
  <c r="CL31" i="1"/>
  <c r="CM28" i="1"/>
  <c r="CL27" i="1"/>
  <c r="CM24" i="1"/>
  <c r="CL23" i="1"/>
  <c r="CM20" i="1"/>
  <c r="D21" i="5"/>
  <c r="BA38" i="1"/>
  <c r="D16" i="5"/>
  <c r="D28" i="5"/>
  <c r="CM17" i="1"/>
  <c r="BB38" i="1"/>
  <c r="E28" i="5"/>
  <c r="E29" i="5" s="1"/>
  <c r="CL16" i="1"/>
  <c r="AZ38" i="1"/>
  <c r="CM16" i="1"/>
  <c r="CH38" i="1"/>
  <c r="CT38" i="1"/>
  <c r="D30" i="5" s="1"/>
  <c r="CL19" i="1"/>
  <c r="CU38" i="1"/>
  <c r="E30" i="5" s="1"/>
  <c r="CI38" i="1"/>
  <c r="CN18" i="1"/>
  <c r="CZ18" i="1" s="1"/>
  <c r="CN19" i="1"/>
  <c r="CZ19" i="1" s="1"/>
  <c r="CN20" i="1"/>
  <c r="CZ20" i="1" s="1"/>
  <c r="CN21" i="1"/>
  <c r="CZ21" i="1" s="1"/>
  <c r="CN22" i="1"/>
  <c r="CZ22" i="1" s="1"/>
  <c r="CN23" i="1"/>
  <c r="CZ23" i="1" s="1"/>
  <c r="CN24" i="1"/>
  <c r="CZ24" i="1" s="1"/>
  <c r="CN25" i="1"/>
  <c r="CZ25" i="1" s="1"/>
  <c r="CN26" i="1"/>
  <c r="CZ26" i="1" s="1"/>
  <c r="CN27" i="1"/>
  <c r="CZ27" i="1" s="1"/>
  <c r="CN28" i="1"/>
  <c r="CZ28" i="1" s="1"/>
  <c r="CN29" i="1"/>
  <c r="CZ29" i="1" s="1"/>
  <c r="CN30" i="1"/>
  <c r="CZ30" i="1" s="1"/>
  <c r="CN31" i="1"/>
  <c r="CZ31" i="1" s="1"/>
  <c r="CN32" i="1"/>
  <c r="CZ32" i="1" s="1"/>
  <c r="CN33" i="1"/>
  <c r="CZ33" i="1" s="1"/>
  <c r="CN34" i="1"/>
  <c r="CZ34" i="1" s="1"/>
  <c r="CN35" i="1"/>
  <c r="CZ35" i="1" s="1"/>
  <c r="CN36" i="1"/>
  <c r="CZ36" i="1" s="1"/>
  <c r="CN37" i="1"/>
  <c r="CZ37" i="1" s="1"/>
  <c r="CN17" i="1"/>
  <c r="CZ17" i="1" s="1"/>
  <c r="CN16" i="1"/>
  <c r="BC19" i="1"/>
  <c r="BC20" i="1"/>
  <c r="BC21" i="1"/>
  <c r="BC22" i="1"/>
  <c r="BC23" i="1"/>
  <c r="BC24" i="1"/>
  <c r="BC25" i="1"/>
  <c r="BC26" i="1"/>
  <c r="BC27" i="1"/>
  <c r="BC28" i="1"/>
  <c r="BC29" i="1"/>
  <c r="BC30" i="1"/>
  <c r="BC31" i="1"/>
  <c r="BC32" i="1"/>
  <c r="BC33" i="1"/>
  <c r="BC34" i="1"/>
  <c r="BC35" i="1"/>
  <c r="BC36" i="1"/>
  <c r="BC37" i="1"/>
  <c r="BC17" i="1"/>
  <c r="BC18" i="1"/>
  <c r="CJ38" i="1"/>
  <c r="D29" i="5" l="1"/>
  <c r="CM38" i="1"/>
  <c r="CL38" i="1"/>
  <c r="CZ16" i="1"/>
  <c r="CN38" i="1"/>
  <c r="CK38" i="1"/>
  <c r="BC38" i="1"/>
  <c r="CA38" i="1"/>
  <c r="G26" i="5" s="1"/>
  <c r="BZ38" i="1"/>
  <c r="F26" i="5" s="1"/>
  <c r="BU38" i="1"/>
  <c r="G24" i="5" s="1"/>
  <c r="BT38" i="1"/>
  <c r="F24" i="5" s="1"/>
  <c r="BO38" i="1"/>
  <c r="G23" i="5" s="1"/>
  <c r="BN38" i="1"/>
  <c r="F23" i="5" s="1"/>
  <c r="BI38" i="1"/>
  <c r="G22" i="5" s="1"/>
  <c r="AG38" i="1"/>
  <c r="G17" i="5" s="1"/>
  <c r="AF38" i="1"/>
  <c r="F17" i="5" s="1"/>
  <c r="AM38" i="1"/>
  <c r="G18" i="5" s="1"/>
  <c r="AL38" i="1"/>
  <c r="F18" i="5" s="1"/>
  <c r="AS38" i="1"/>
  <c r="G19" i="5" s="1"/>
  <c r="AR38" i="1"/>
  <c r="F19" i="5" s="1"/>
  <c r="AY38" i="1"/>
  <c r="G20" i="5" s="1"/>
  <c r="AX38" i="1"/>
  <c r="F20" i="5" s="1"/>
  <c r="CG38" i="1"/>
  <c r="G27" i="5" s="1"/>
  <c r="CF38" i="1"/>
  <c r="F27" i="5" s="1"/>
  <c r="G21" i="5" l="1"/>
  <c r="F28" i="5"/>
  <c r="G28" i="5"/>
  <c r="F21" i="5"/>
  <c r="DA38" i="1"/>
  <c r="CZ38" i="1"/>
  <c r="CQ38" i="1"/>
  <c r="I28" i="1"/>
  <c r="I29" i="1"/>
  <c r="I30" i="1"/>
  <c r="I31" i="1"/>
  <c r="I32" i="1"/>
  <c r="I33" i="1"/>
  <c r="I34" i="1"/>
  <c r="I35" i="1"/>
  <c r="I36" i="1"/>
  <c r="I37" i="1"/>
  <c r="I18" i="1"/>
  <c r="I19" i="1"/>
  <c r="I20" i="1"/>
  <c r="I21" i="1"/>
  <c r="I22" i="1"/>
  <c r="I23" i="1"/>
  <c r="I24" i="1"/>
  <c r="I25" i="1"/>
  <c r="I26" i="1"/>
  <c r="I27" i="1"/>
  <c r="DG38" i="1"/>
  <c r="H30" i="5" s="1"/>
  <c r="H31" i="5" s="1"/>
  <c r="DH38" i="1"/>
  <c r="I30" i="5" s="1"/>
  <c r="I31" i="5" s="1"/>
  <c r="CV38" i="1" l="1"/>
  <c r="F30" i="5" s="1"/>
  <c r="AA38" i="1"/>
  <c r="G15" i="5" s="1"/>
  <c r="Z38" i="1"/>
  <c r="F15" i="5" s="1"/>
  <c r="G30" i="5" l="1"/>
  <c r="U38" i="1"/>
  <c r="G14" i="5" s="1"/>
  <c r="O38" i="1"/>
  <c r="G13" i="5" s="1"/>
  <c r="G16" i="5" l="1"/>
  <c r="G29" i="5" s="1"/>
  <c r="G31" i="5" s="1"/>
  <c r="T38" i="1" l="1"/>
  <c r="F14" i="5" s="1"/>
  <c r="N38" i="1"/>
  <c r="F13" i="5" s="1"/>
  <c r="F16" i="5" l="1"/>
  <c r="F29" i="5" s="1"/>
  <c r="F31"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02</author>
  </authors>
  <commentList>
    <comment ref="H9" authorId="0" shapeId="0" xr:uid="{A5B05159-7670-4022-898C-3E5873B86195}">
      <text>
        <r>
          <rPr>
            <b/>
            <sz val="9"/>
            <color indexed="10"/>
            <rFont val="MS P ゴシック"/>
            <family val="3"/>
            <charset val="128"/>
          </rPr>
          <t>【赤字】となる場合、植栽密度を満たしていませんので再度確認してください</t>
        </r>
        <r>
          <rPr>
            <sz val="9"/>
            <color indexed="81"/>
            <rFont val="MS P ゴシック"/>
            <family val="3"/>
            <charset val="128"/>
          </rPr>
          <t xml:space="preserve">
</t>
        </r>
      </text>
    </comment>
    <comment ref="DD9" authorId="0" shapeId="0" xr:uid="{59A74A0D-9448-4A50-B244-1B349DDD4B76}">
      <text>
        <r>
          <rPr>
            <sz val="11"/>
            <color indexed="81"/>
            <rFont val="MS P ゴシック"/>
            <family val="3"/>
            <charset val="128"/>
          </rPr>
          <t>課税区分で「課税事業者（一般）」を選択した場合、整備事業・未収益の徐税額及びうち補助金について記入すること</t>
        </r>
      </text>
    </comment>
    <comment ref="DI9" authorId="0" shapeId="0" xr:uid="{65C2F89D-F7EA-4282-B4C6-83969385BD0B}">
      <text>
        <r>
          <rPr>
            <sz val="12"/>
            <color indexed="81"/>
            <rFont val="MS P ゴシック"/>
            <family val="3"/>
            <charset val="128"/>
          </rPr>
          <t xml:space="preserve">備考欄について
①同一品種を改植する場合にあっては、その根拠となる産地計画に位置づけられている「生産性の向上に資する技術」、「優良系統」等を記入すること。例）平行整枝
②自然災害関連の改植の場合は、「被災園地」又は「被災園地と地続」と記入すること。
③移動改植を行う場合は行を２段使用し、１段目に「移動改植元」、２段目に「移動改植先」とそれぞれ記入すること。
</t>
        </r>
        <r>
          <rPr>
            <sz val="12"/>
            <color indexed="10"/>
            <rFont val="MS P ゴシック"/>
            <family val="3"/>
            <charset val="128"/>
          </rPr>
          <t>④計画を変更する場合又は計画と実績が異なる場合、「変更あり」と記入すること。なお、１行で複数の事業を行う場合においては「〇〇変更あり」等、どの事業で変更があるのか分かるようにすること。</t>
        </r>
      </text>
    </comment>
    <comment ref="F10" authorId="1" shapeId="0" xr:uid="{00000000-0006-0000-0100-000001000000}">
      <text>
        <r>
          <rPr>
            <sz val="11"/>
            <color indexed="81"/>
            <rFont val="ＭＳ Ｐゴシック"/>
            <family val="3"/>
            <charset val="128"/>
          </rPr>
          <t xml:space="preserve">
転換先の品目を入力（別シート「参考」の表記どおりに）すると、次の①～④が自動入力される。
　①Ｉ 列：植栽本数の下限本数（参考として）
　②Ｋ列：改植欄の単価。
　　ただし改植の実施面積が入力された時のみ。
　③Ｑ列：新植欄の単価
　　ただし新植の実施面積が入力された時のみ。
　④BＥ列：放任園発生防止の単価
　　ただし放任園発生防止の実施面積が入力された時のみ。
</t>
        </r>
      </text>
    </comment>
    <comment ref="DD10" authorId="0" shapeId="0" xr:uid="{068DC5C8-BDB8-458D-A41C-B9AEEB6FC24E}">
      <text>
        <r>
          <rPr>
            <sz val="11"/>
            <color indexed="81"/>
            <rFont val="MS P ゴシック"/>
            <family val="3"/>
            <charset val="128"/>
          </rPr>
          <t xml:space="preserve">支援対象者（農業者等）の仕入れに係る消費税の課税区分、「免税事業者」、「課税事業者（一般）」、「課税事業者（簡易）」が明らかな場合には、 それぞれ、免税、一般、簡易のいずれかを記入する。
</t>
        </r>
        <r>
          <rPr>
            <sz val="9"/>
            <color indexed="81"/>
            <rFont val="MS P ゴシック"/>
            <family val="3"/>
            <charset val="128"/>
          </rPr>
          <t xml:space="preserve">
</t>
        </r>
      </text>
    </comment>
    <comment ref="AH11" authorId="0" shapeId="0" xr:uid="{AE1DE412-7C04-414C-A5E8-DAACC4F89D88}">
      <text>
        <r>
          <rPr>
            <sz val="11"/>
            <color indexed="81"/>
            <rFont val="MS P ゴシック"/>
            <family val="3"/>
            <charset val="128"/>
          </rPr>
          <t xml:space="preserve">土壌土層改良、傾斜の緩和については、それぞれ、土壌土層の物理的な改良、面的な傾斜の緩和を主たる目的とし、原則として重機を用いた土木工事であること
</t>
        </r>
      </text>
    </comment>
    <comment ref="O12" authorId="0" shapeId="0" xr:uid="{246DB8F0-F630-4BED-BBAB-B5BDA3E5D32A}">
      <text>
        <r>
          <rPr>
            <sz val="11"/>
            <color indexed="81"/>
            <rFont val="MS P ゴシック"/>
            <family val="3"/>
            <charset val="128"/>
          </rPr>
          <t xml:space="preserve">課税区分で「課税事業者（一般）」を選択した場合、事業費は消費税込みの金額としますが、補助金は消費税を除いた金額を入力します
</t>
        </r>
        <r>
          <rPr>
            <sz val="11"/>
            <color indexed="10"/>
            <rFont val="MS P ゴシック"/>
            <family val="3"/>
            <charset val="128"/>
          </rPr>
          <t>それぞれの事業の補助金において一般課税事業者の場合は消費税を除きます。(すべての</t>
        </r>
      </text>
    </comment>
    <comment ref="V12" authorId="0" shapeId="0" xr:uid="{D5A9A788-BC47-4612-A4B5-9DE87CAAB737}">
      <text>
        <r>
          <rPr>
            <sz val="11"/>
            <color indexed="81"/>
            <rFont val="MS P ゴシック"/>
            <family val="3"/>
            <charset val="128"/>
          </rPr>
          <t>穂木の重量</t>
        </r>
      </text>
    </comment>
    <comment ref="AB12" authorId="0" shapeId="0" xr:uid="{3E45EFC2-F28B-4B5A-A4DE-DA7E64404655}">
      <text>
        <r>
          <rPr>
            <sz val="11"/>
            <color indexed="81"/>
            <rFont val="MS P ゴシック"/>
            <family val="3"/>
            <charset val="128"/>
          </rPr>
          <t>延長×幅員</t>
        </r>
        <r>
          <rPr>
            <sz val="9"/>
            <color indexed="81"/>
            <rFont val="MS P ゴシック"/>
            <family val="3"/>
            <charset val="128"/>
          </rPr>
          <t xml:space="preserve">
</t>
        </r>
      </text>
    </comment>
    <comment ref="BJ12" authorId="0" shapeId="0" xr:uid="{6E6422AF-2ECC-4B30-A1F7-6C8B918B2867}">
      <text>
        <r>
          <rPr>
            <sz val="11"/>
            <color indexed="81"/>
            <rFont val="MS P ゴシック"/>
            <family val="3"/>
            <charset val="128"/>
          </rPr>
          <t>整備する撒水施設の延長、スプリンクラーの設置数を記入する</t>
        </r>
        <r>
          <rPr>
            <sz val="9"/>
            <color indexed="81"/>
            <rFont val="MS P ゴシック"/>
            <family val="3"/>
            <charset val="128"/>
          </rPr>
          <t xml:space="preserve">
</t>
        </r>
      </text>
    </comment>
    <comment ref="CW12" authorId="0" shapeId="0" xr:uid="{410AEB94-62EC-4D1D-9942-B24BA2DCBC0B}">
      <text>
        <r>
          <rPr>
            <sz val="11"/>
            <color indexed="81"/>
            <rFont val="MS P ゴシック"/>
            <family val="3"/>
            <charset val="128"/>
          </rPr>
          <t xml:space="preserve">課税区分で「課税事業者（一般）」を選択した場合、事業費は消費税込みの金額としますが、補助金は消費税を除いた金額を入力します
</t>
        </r>
        <r>
          <rPr>
            <sz val="11"/>
            <color indexed="10"/>
            <rFont val="MS P ゴシック"/>
            <family val="3"/>
            <charset val="128"/>
          </rPr>
          <t>それぞれの事業の補助金において一般課税事業者の場合は消費税を除きます。(すべての事業メニュー補助金で、消費税を除外してください）</t>
        </r>
      </text>
    </comment>
    <comment ref="CP13" authorId="0" shapeId="0" xr:uid="{342706EB-9D7A-48D5-9F68-CE34B3652B07}">
      <text>
        <r>
          <rPr>
            <sz val="11"/>
            <color indexed="81"/>
            <rFont val="MS P ゴシック"/>
            <family val="3"/>
            <charset val="128"/>
          </rPr>
          <t xml:space="preserve">「初年度完了（予定）分」の欄には、当協会への補助金支払請求書の提出が、２月下旬～３月上旬（毎年度、別途定める。）に間に合うものを記入。
</t>
        </r>
      </text>
    </comment>
    <comment ref="CQ13" authorId="0" shapeId="0" xr:uid="{21CC28AB-A686-4A8F-BD18-AA40D27BFE53}">
      <text>
        <r>
          <rPr>
            <sz val="11"/>
            <color indexed="81"/>
            <rFont val="MS P ゴシック"/>
            <family val="3"/>
            <charset val="128"/>
          </rPr>
          <t xml:space="preserve">「次年度完了（予定）分」の欄には、事務手続きが初年度に間に合わないものを記入。
</t>
        </r>
      </text>
    </comment>
    <comment ref="CX13" authorId="0" shapeId="0" xr:uid="{95913282-4C9D-41CE-A50B-9F9D6012100A}">
      <text>
        <r>
          <rPr>
            <sz val="11"/>
            <color indexed="81"/>
            <rFont val="MS P ゴシック"/>
            <family val="3"/>
            <charset val="128"/>
          </rPr>
          <t>「初年度完了（予定）分」の欄には、当協会への補助金支払請求書の提出が、２月下旬～３月上旬（毎年度、別途定める。）に間に合うものを記入。</t>
        </r>
      </text>
    </comment>
    <comment ref="CY13" authorId="0" shapeId="0" xr:uid="{452E3C2F-64AA-4FE7-9794-9B9D2D3D3F3B}">
      <text>
        <r>
          <rPr>
            <sz val="11"/>
            <color indexed="81"/>
            <rFont val="MS P ゴシック"/>
            <family val="3"/>
            <charset val="128"/>
          </rPr>
          <t>「次年度完了（予定）分」の欄には、事務手続きが初年度に間に合わないものを記入。</t>
        </r>
        <r>
          <rPr>
            <sz val="9"/>
            <color indexed="81"/>
            <rFont val="MS P ゴシック"/>
            <family val="3"/>
            <charset val="128"/>
          </rPr>
          <t xml:space="preserve">
</t>
        </r>
      </text>
    </comment>
    <comment ref="H16" authorId="0" shapeId="0" xr:uid="{B5E0C6A1-A8F4-4557-91E2-B204447CE112}">
      <text>
        <r>
          <rPr>
            <sz val="11"/>
            <color indexed="81"/>
            <rFont val="MS P ゴシック"/>
            <family val="3"/>
            <charset val="128"/>
          </rPr>
          <t xml:space="preserve">改植のセルを選択して植栽密度の数式を入力しています　　　本数÷面積（端数切捨）
植栽密度については、左記の改植・新植の植栽密度の下限（本／10a）に留意し、下限に満たない場合は事業対象外である。
</t>
        </r>
      </text>
    </comment>
    <comment ref="H19" authorId="0" shapeId="0" xr:uid="{2BABA5EE-1C7A-4F81-8ADA-516C160CCB2A}">
      <text>
        <r>
          <rPr>
            <sz val="11"/>
            <color indexed="81"/>
            <rFont val="MS P ゴシック"/>
            <family val="3"/>
            <charset val="128"/>
          </rPr>
          <t>新植のセルを選択して植栽密度の数式を入力しています　　本数÷面積（端数切捨）
植栽密度については、左記の改植・新植の植栽密度の下限（本／10a）に留意し、下限に満たない場合は事業対象外である。</t>
        </r>
      </text>
    </comment>
    <comment ref="B41" authorId="0" shapeId="0" xr:uid="{E1299FBA-6D2A-47EF-A101-66F3AB88A125}">
      <text>
        <r>
          <rPr>
            <sz val="11"/>
            <color indexed="81"/>
            <rFont val="MS P ゴシック"/>
            <family val="3"/>
            <charset val="128"/>
          </rPr>
          <t xml:space="preserve">「初年度」の事業完了日は、、当協会への補助金支払請求書の提出の２月２０日頃としてください
事業着工できるのは、交付決定後です。
ただし、計画承認後『交付決定前着工届』を提出することにより、交付決定前に事業に着工することは可能です。
事前着手は事業対象外です
</t>
        </r>
      </text>
    </comment>
  </commentList>
</comments>
</file>

<file path=xl/sharedStrings.xml><?xml version="1.0" encoding="utf-8"?>
<sst xmlns="http://schemas.openxmlformats.org/spreadsheetml/2006/main" count="957" uniqueCount="376">
  <si>
    <t>円</t>
    <rPh sb="0" eb="1">
      <t>エン</t>
    </rPh>
    <phoneticPr fontId="1"/>
  </si>
  <si>
    <t>単価</t>
    <rPh sb="0" eb="2">
      <t>タンカ</t>
    </rPh>
    <phoneticPr fontId="1"/>
  </si>
  <si>
    <t>事業費</t>
    <rPh sb="0" eb="3">
      <t>ジギョウヒ</t>
    </rPh>
    <phoneticPr fontId="1"/>
  </si>
  <si>
    <t>園地番号</t>
    <rPh sb="0" eb="2">
      <t>エンチ</t>
    </rPh>
    <rPh sb="2" eb="4">
      <t>バンゴウ</t>
    </rPh>
    <phoneticPr fontId="1"/>
  </si>
  <si>
    <t>果樹未収益期間支援事業対象者確認欄</t>
    <rPh sb="0" eb="2">
      <t>カジュ</t>
    </rPh>
    <rPh sb="2" eb="5">
      <t>ミシュウエキ</t>
    </rPh>
    <rPh sb="5" eb="7">
      <t>キカン</t>
    </rPh>
    <rPh sb="7" eb="9">
      <t>シエン</t>
    </rPh>
    <rPh sb="9" eb="11">
      <t>ジギョウ</t>
    </rPh>
    <rPh sb="11" eb="13">
      <t>タイショウ</t>
    </rPh>
    <rPh sb="13" eb="14">
      <t>シャ</t>
    </rPh>
    <rPh sb="14" eb="16">
      <t>カクニン</t>
    </rPh>
    <rPh sb="16" eb="17">
      <t>ラン</t>
    </rPh>
    <phoneticPr fontId="1"/>
  </si>
  <si>
    <t>転換元（現況）</t>
    <rPh sb="0" eb="2">
      <t>テンカン</t>
    </rPh>
    <rPh sb="2" eb="3">
      <t>モト</t>
    </rPh>
    <rPh sb="4" eb="6">
      <t>ゲンキョウ</t>
    </rPh>
    <phoneticPr fontId="1"/>
  </si>
  <si>
    <t>転換先</t>
    <rPh sb="0" eb="2">
      <t>テンカン</t>
    </rPh>
    <rPh sb="2" eb="3">
      <t>サキ</t>
    </rPh>
    <phoneticPr fontId="1"/>
  </si>
  <si>
    <t>品目</t>
    <rPh sb="0" eb="2">
      <t>ヒンモク</t>
    </rPh>
    <phoneticPr fontId="1"/>
  </si>
  <si>
    <t>品種</t>
    <rPh sb="0" eb="2">
      <t>ヒンシュ</t>
    </rPh>
    <phoneticPr fontId="1"/>
  </si>
  <si>
    <t>その他かんきつ類</t>
    <rPh sb="2" eb="3">
      <t>タ</t>
    </rPh>
    <rPh sb="7" eb="8">
      <t>ルイ</t>
    </rPh>
    <phoneticPr fontId="1"/>
  </si>
  <si>
    <t>もも</t>
    <phoneticPr fontId="1"/>
  </si>
  <si>
    <t>おうとう</t>
    <phoneticPr fontId="1"/>
  </si>
  <si>
    <t>びわ</t>
    <phoneticPr fontId="1"/>
  </si>
  <si>
    <t>くり</t>
    <phoneticPr fontId="1"/>
  </si>
  <si>
    <t>うめ</t>
    <phoneticPr fontId="1"/>
  </si>
  <si>
    <t>いちじく</t>
    <phoneticPr fontId="1"/>
  </si>
  <si>
    <t>その他果樹</t>
    <rPh sb="2" eb="3">
      <t>タ</t>
    </rPh>
    <rPh sb="3" eb="5">
      <t>カジュ</t>
    </rPh>
    <phoneticPr fontId="1"/>
  </si>
  <si>
    <t>りんご(普通栽培)</t>
    <rPh sb="4" eb="6">
      <t>フツウ</t>
    </rPh>
    <rPh sb="6" eb="8">
      <t>サイバイ</t>
    </rPh>
    <phoneticPr fontId="1"/>
  </si>
  <si>
    <t>りんご(わい化栽培)</t>
    <rPh sb="6" eb="7">
      <t>カ</t>
    </rPh>
    <rPh sb="7" eb="9">
      <t>サイバイ</t>
    </rPh>
    <phoneticPr fontId="1"/>
  </si>
  <si>
    <t>りんご(新わい化栽培)</t>
    <rPh sb="4" eb="5">
      <t>シン</t>
    </rPh>
    <rPh sb="7" eb="8">
      <t>カ</t>
    </rPh>
    <rPh sb="8" eb="10">
      <t>サイバイ</t>
    </rPh>
    <phoneticPr fontId="1"/>
  </si>
  <si>
    <t>りんご(超高密植栽培)</t>
    <rPh sb="4" eb="5">
      <t>チョウ</t>
    </rPh>
    <rPh sb="5" eb="8">
      <t>コウミッショク</t>
    </rPh>
    <rPh sb="8" eb="10">
      <t>サイバイ</t>
    </rPh>
    <phoneticPr fontId="1"/>
  </si>
  <si>
    <t>ぶどう(普通栽培)</t>
    <rPh sb="4" eb="6">
      <t>フツウ</t>
    </rPh>
    <rPh sb="6" eb="8">
      <t>サイバイ</t>
    </rPh>
    <phoneticPr fontId="1"/>
  </si>
  <si>
    <t>ぶどう(垣根栽培)</t>
    <rPh sb="4" eb="6">
      <t>カキネ</t>
    </rPh>
    <rPh sb="6" eb="8">
      <t>サイバイ</t>
    </rPh>
    <phoneticPr fontId="1"/>
  </si>
  <si>
    <t>ぶどう(根域制限栽培)</t>
    <rPh sb="4" eb="10">
      <t>コンイキセイゲンサイバイ</t>
    </rPh>
    <phoneticPr fontId="1"/>
  </si>
  <si>
    <t>かき(普通栽培)</t>
    <rPh sb="3" eb="5">
      <t>フツウ</t>
    </rPh>
    <rPh sb="5" eb="7">
      <t>サイバイ</t>
    </rPh>
    <phoneticPr fontId="1"/>
  </si>
  <si>
    <t>かき(ジョイント栽培)</t>
    <rPh sb="8" eb="10">
      <t>サイバイ</t>
    </rPh>
    <phoneticPr fontId="1"/>
  </si>
  <si>
    <t>すもも(普通栽培)</t>
    <rPh sb="4" eb="6">
      <t>フツウ</t>
    </rPh>
    <rPh sb="6" eb="8">
      <t>サイバイ</t>
    </rPh>
    <phoneticPr fontId="1"/>
  </si>
  <si>
    <t>すもも(ジョイント栽培)</t>
    <rPh sb="9" eb="11">
      <t>サイバイ</t>
    </rPh>
    <phoneticPr fontId="1"/>
  </si>
  <si>
    <t>優良品目・品種への転換</t>
    <rPh sb="0" eb="2">
      <t>ユウリョウ</t>
    </rPh>
    <rPh sb="2" eb="4">
      <t>ヒンモク</t>
    </rPh>
    <rPh sb="5" eb="7">
      <t>ヒンシュ</t>
    </rPh>
    <rPh sb="9" eb="11">
      <t>テンカン</t>
    </rPh>
    <phoneticPr fontId="1"/>
  </si>
  <si>
    <t>改植</t>
    <rPh sb="0" eb="2">
      <t>カイショク</t>
    </rPh>
    <phoneticPr fontId="1"/>
  </si>
  <si>
    <t>【改植】</t>
    <rPh sb="1" eb="3">
      <t>カイショク</t>
    </rPh>
    <phoneticPr fontId="1"/>
  </si>
  <si>
    <t>【新植】</t>
    <rPh sb="1" eb="3">
      <t>シンショク</t>
    </rPh>
    <phoneticPr fontId="1"/>
  </si>
  <si>
    <t>支援対
象者名</t>
    <rPh sb="0" eb="2">
      <t>シエン</t>
    </rPh>
    <rPh sb="2" eb="3">
      <t>タイ</t>
    </rPh>
    <rPh sb="4" eb="5">
      <t>ゾウ</t>
    </rPh>
    <rPh sb="5" eb="6">
      <t>シャ</t>
    </rPh>
    <rPh sb="6" eb="7">
      <t>メイ</t>
    </rPh>
    <phoneticPr fontId="1"/>
  </si>
  <si>
    <t>円</t>
    <rPh sb="0" eb="1">
      <t>エン</t>
    </rPh>
    <phoneticPr fontId="1"/>
  </si>
  <si>
    <t>整備事業分</t>
    <rPh sb="0" eb="2">
      <t>セイビ</t>
    </rPh>
    <rPh sb="2" eb="4">
      <t>ジギョウ</t>
    </rPh>
    <rPh sb="4" eb="5">
      <t>ブン</t>
    </rPh>
    <phoneticPr fontId="1"/>
  </si>
  <si>
    <t>(参考)改植及び新植の場合：下限本数(本/10a)</t>
    <rPh sb="1" eb="3">
      <t>サンコウ</t>
    </rPh>
    <rPh sb="4" eb="6">
      <t>カイショク</t>
    </rPh>
    <rPh sb="6" eb="7">
      <t>オヨ</t>
    </rPh>
    <rPh sb="8" eb="10">
      <t>シンショク</t>
    </rPh>
    <rPh sb="11" eb="13">
      <t>バアイ</t>
    </rPh>
    <rPh sb="14" eb="16">
      <t>カゲン</t>
    </rPh>
    <rPh sb="16" eb="18">
      <t>ホンスウ</t>
    </rPh>
    <rPh sb="19" eb="20">
      <t>ホン</t>
    </rPh>
    <phoneticPr fontId="1"/>
  </si>
  <si>
    <t>-</t>
    <phoneticPr fontId="1"/>
  </si>
  <si>
    <t>かんきつ</t>
    <phoneticPr fontId="1"/>
  </si>
  <si>
    <t>りんご</t>
    <phoneticPr fontId="1"/>
  </si>
  <si>
    <t>ぶどう</t>
    <phoneticPr fontId="1"/>
  </si>
  <si>
    <t>もも</t>
    <phoneticPr fontId="1"/>
  </si>
  <si>
    <t>おうとう</t>
    <phoneticPr fontId="1"/>
  </si>
  <si>
    <t>びわ</t>
    <phoneticPr fontId="1"/>
  </si>
  <si>
    <t>かき</t>
    <phoneticPr fontId="1"/>
  </si>
  <si>
    <t>くり</t>
    <phoneticPr fontId="1"/>
  </si>
  <si>
    <t>うめ</t>
    <phoneticPr fontId="1"/>
  </si>
  <si>
    <t>すもも</t>
    <phoneticPr fontId="1"/>
  </si>
  <si>
    <t>キウイ</t>
    <phoneticPr fontId="1"/>
  </si>
  <si>
    <t>パイン</t>
    <phoneticPr fontId="1"/>
  </si>
  <si>
    <t>いちじく</t>
    <phoneticPr fontId="1"/>
  </si>
  <si>
    <t>その他</t>
    <rPh sb="2" eb="3">
      <t>タ</t>
    </rPh>
    <phoneticPr fontId="1"/>
  </si>
  <si>
    <t>（単価：円/㎡）</t>
    <rPh sb="1" eb="3">
      <t>タンカ</t>
    </rPh>
    <rPh sb="4" eb="5">
      <t>エン</t>
    </rPh>
    <phoneticPr fontId="1"/>
  </si>
  <si>
    <t>【下限本数】</t>
    <rPh sb="1" eb="5">
      <t>カゲンホンスウ</t>
    </rPh>
    <phoneticPr fontId="1"/>
  </si>
  <si>
    <t>未収益期間支援事業分</t>
    <rPh sb="0" eb="3">
      <t>ミシュウエキ</t>
    </rPh>
    <rPh sb="3" eb="5">
      <t>キカン</t>
    </rPh>
    <rPh sb="5" eb="7">
      <t>シエン</t>
    </rPh>
    <rPh sb="7" eb="9">
      <t>ジギョウ</t>
    </rPh>
    <rPh sb="9" eb="10">
      <t>ブン</t>
    </rPh>
    <phoneticPr fontId="1"/>
  </si>
  <si>
    <t>土壌土層改良</t>
    <rPh sb="0" eb="2">
      <t>ドジョウ</t>
    </rPh>
    <rPh sb="2" eb="4">
      <t>ドソウ</t>
    </rPh>
    <rPh sb="4" eb="6">
      <t>カイリョウ</t>
    </rPh>
    <phoneticPr fontId="1"/>
  </si>
  <si>
    <t>排水路の整備</t>
    <rPh sb="0" eb="3">
      <t>ハイスイロ</t>
    </rPh>
    <rPh sb="4" eb="6">
      <t>セイビ</t>
    </rPh>
    <phoneticPr fontId="1"/>
  </si>
  <si>
    <t>園地管理軌道施設の整備</t>
    <rPh sb="0" eb="2">
      <t>エンチ</t>
    </rPh>
    <rPh sb="2" eb="4">
      <t>カンリ</t>
    </rPh>
    <rPh sb="4" eb="6">
      <t>キドウ</t>
    </rPh>
    <rPh sb="6" eb="8">
      <t>シセツ</t>
    </rPh>
    <rPh sb="9" eb="11">
      <t>セイビ</t>
    </rPh>
    <phoneticPr fontId="1"/>
  </si>
  <si>
    <t>防霜施設の整備</t>
    <rPh sb="0" eb="2">
      <t>ボウソウ</t>
    </rPh>
    <rPh sb="2" eb="4">
      <t>シセツ</t>
    </rPh>
    <rPh sb="5" eb="7">
      <t>セイビ</t>
    </rPh>
    <phoneticPr fontId="1"/>
  </si>
  <si>
    <t>防風施設の整備</t>
    <rPh sb="0" eb="2">
      <t>ボウフウ</t>
    </rPh>
    <rPh sb="2" eb="4">
      <t>シセツ</t>
    </rPh>
    <rPh sb="5" eb="7">
      <t>セイビ</t>
    </rPh>
    <phoneticPr fontId="1"/>
  </si>
  <si>
    <t>（下限本数/10a）</t>
    <rPh sb="1" eb="3">
      <t>カゲン</t>
    </rPh>
    <rPh sb="3" eb="5">
      <t>ホンスウ</t>
    </rPh>
    <phoneticPr fontId="1"/>
  </si>
  <si>
    <t>高接</t>
    <rPh sb="0" eb="1">
      <t>コウ</t>
    </rPh>
    <rPh sb="1" eb="2">
      <t>セツ</t>
    </rPh>
    <phoneticPr fontId="1"/>
  </si>
  <si>
    <t>特認事業　小計</t>
    <rPh sb="0" eb="2">
      <t>トクニン</t>
    </rPh>
    <rPh sb="2" eb="4">
      <t>ジギョウ</t>
    </rPh>
    <rPh sb="5" eb="7">
      <t>ショウケイ</t>
    </rPh>
    <phoneticPr fontId="1"/>
  </si>
  <si>
    <t>整備事業　計</t>
    <rPh sb="0" eb="2">
      <t>セイビ</t>
    </rPh>
    <rPh sb="2" eb="4">
      <t>ジギョウ</t>
    </rPh>
    <rPh sb="5" eb="6">
      <t>ケイ</t>
    </rPh>
    <phoneticPr fontId="1"/>
  </si>
  <si>
    <t>円/㎡</t>
    <rPh sb="0" eb="1">
      <t>エン</t>
    </rPh>
    <phoneticPr fontId="1"/>
  </si>
  <si>
    <t>整備事＋未収益事業
合　　計</t>
    <rPh sb="0" eb="2">
      <t>セイビ</t>
    </rPh>
    <rPh sb="2" eb="3">
      <t>コト</t>
    </rPh>
    <rPh sb="4" eb="7">
      <t>ミシュウエキ</t>
    </rPh>
    <rPh sb="7" eb="9">
      <t>ジギョウ</t>
    </rPh>
    <rPh sb="10" eb="11">
      <t>ゴウ</t>
    </rPh>
    <rPh sb="13" eb="14">
      <t>ケイ</t>
    </rPh>
    <phoneticPr fontId="1"/>
  </si>
  <si>
    <t>都道府県名</t>
    <rPh sb="0" eb="4">
      <t>トドウフケン</t>
    </rPh>
    <rPh sb="4" eb="5">
      <t>メイ</t>
    </rPh>
    <phoneticPr fontId="1"/>
  </si>
  <si>
    <t>産地協議会名</t>
    <rPh sb="0" eb="2">
      <t>サンチ</t>
    </rPh>
    <rPh sb="2" eb="5">
      <t>キョウギカイ</t>
    </rPh>
    <rPh sb="5" eb="6">
      <t>メイ</t>
    </rPh>
    <phoneticPr fontId="1"/>
  </si>
  <si>
    <t>補助金</t>
    <rPh sb="0" eb="2">
      <t>ホジョ</t>
    </rPh>
    <phoneticPr fontId="1"/>
  </si>
  <si>
    <t>注：記入要領に基づき記載する。</t>
    <rPh sb="0" eb="1">
      <t>チュウ</t>
    </rPh>
    <rPh sb="2" eb="4">
      <t>キニュウ</t>
    </rPh>
    <rPh sb="4" eb="6">
      <t>ヨウリョウ</t>
    </rPh>
    <rPh sb="7" eb="8">
      <t>モト</t>
    </rPh>
    <rPh sb="10" eb="12">
      <t>キサイ</t>
    </rPh>
    <phoneticPr fontId="1"/>
  </si>
  <si>
    <t>園地数</t>
    <rPh sb="0" eb="2">
      <t>エンチ</t>
    </rPh>
    <rPh sb="2" eb="3">
      <t>スウ</t>
    </rPh>
    <phoneticPr fontId="1"/>
  </si>
  <si>
    <t>面積</t>
    <rPh sb="0" eb="2">
      <t>メンセキ</t>
    </rPh>
    <phoneticPr fontId="1"/>
  </si>
  <si>
    <t>㎡</t>
    <phoneticPr fontId="1"/>
  </si>
  <si>
    <t>小規模園地整備　計</t>
    <rPh sb="0" eb="7">
      <t>ショウキボエンチセイビ</t>
    </rPh>
    <rPh sb="8" eb="9">
      <t>ケイ</t>
    </rPh>
    <phoneticPr fontId="1"/>
  </si>
  <si>
    <t>園内道の整備</t>
    <rPh sb="0" eb="2">
      <t>エンナイ</t>
    </rPh>
    <rPh sb="2" eb="3">
      <t>ドウ</t>
    </rPh>
    <rPh sb="4" eb="6">
      <t>セイビ</t>
    </rPh>
    <phoneticPr fontId="1"/>
  </si>
  <si>
    <t>傾斜の緩和</t>
    <rPh sb="0" eb="2">
      <t>ケイシャ</t>
    </rPh>
    <rPh sb="3" eb="5">
      <t>カンワ</t>
    </rPh>
    <phoneticPr fontId="1"/>
  </si>
  <si>
    <t>初年度　事業着工（予定）：〇〇年〇〇月〇〇日　→　事業完了（予定）：〇〇年〇〇月〇〇日</t>
    <rPh sb="0" eb="3">
      <t>ショネンド</t>
    </rPh>
    <rPh sb="4" eb="6">
      <t>ジギョウ</t>
    </rPh>
    <rPh sb="6" eb="8">
      <t>チャッコウ</t>
    </rPh>
    <rPh sb="9" eb="11">
      <t>ヨテイ</t>
    </rPh>
    <rPh sb="15" eb="16">
      <t>ネン</t>
    </rPh>
    <rPh sb="18" eb="19">
      <t>ツキ</t>
    </rPh>
    <rPh sb="21" eb="22">
      <t>ニチ</t>
    </rPh>
    <rPh sb="25" eb="27">
      <t>ジギョウ</t>
    </rPh>
    <rPh sb="27" eb="29">
      <t>カンリョウ</t>
    </rPh>
    <rPh sb="30" eb="32">
      <t>ヨテイ</t>
    </rPh>
    <rPh sb="36" eb="37">
      <t>ネン</t>
    </rPh>
    <rPh sb="39" eb="40">
      <t>ツキ</t>
    </rPh>
    <rPh sb="42" eb="43">
      <t>ニチ</t>
    </rPh>
    <phoneticPr fontId="1"/>
  </si>
  <si>
    <t>次年度　事業着工（予定）：〇〇年〇〇月〇〇日　→　事業完了（予定）：〇〇年〇〇月〇〇日</t>
    <rPh sb="0" eb="3">
      <t>ジネンド</t>
    </rPh>
    <rPh sb="4" eb="6">
      <t>ジギョウ</t>
    </rPh>
    <rPh sb="6" eb="8">
      <t>チャッコウ</t>
    </rPh>
    <rPh sb="9" eb="11">
      <t>ヨテイ</t>
    </rPh>
    <rPh sb="15" eb="16">
      <t>ネン</t>
    </rPh>
    <rPh sb="18" eb="19">
      <t>ツキ</t>
    </rPh>
    <rPh sb="21" eb="22">
      <t>ニチ</t>
    </rPh>
    <rPh sb="25" eb="27">
      <t>ジギョウ</t>
    </rPh>
    <rPh sb="27" eb="29">
      <t>カンリョウ</t>
    </rPh>
    <rPh sb="30" eb="32">
      <t>ヨテイ</t>
    </rPh>
    <rPh sb="36" eb="37">
      <t>ネン</t>
    </rPh>
    <rPh sb="39" eb="40">
      <t>ツキ</t>
    </rPh>
    <rPh sb="42" eb="43">
      <t>ニチ</t>
    </rPh>
    <phoneticPr fontId="1"/>
  </si>
  <si>
    <t>事業を翌年度に継続する理由</t>
    <rPh sb="0" eb="2">
      <t>ジギョウ</t>
    </rPh>
    <rPh sb="3" eb="6">
      <t>ヨクネンド</t>
    </rPh>
    <rPh sb="7" eb="9">
      <t>ケイゾク</t>
    </rPh>
    <rPh sb="11" eb="13">
      <t>リユウ</t>
    </rPh>
    <phoneticPr fontId="1"/>
  </si>
  <si>
    <t>事業内容</t>
    <rPh sb="0" eb="2">
      <t>ジギョウ</t>
    </rPh>
    <rPh sb="2" eb="4">
      <t>ナイヨウ</t>
    </rPh>
    <phoneticPr fontId="1"/>
  </si>
  <si>
    <t>１　優良品目・品種への転換</t>
    <rPh sb="2" eb="4">
      <t>ユウリョウ</t>
    </rPh>
    <rPh sb="4" eb="6">
      <t>ヒンモク</t>
    </rPh>
    <rPh sb="7" eb="9">
      <t>ヒンシュ</t>
    </rPh>
    <rPh sb="11" eb="13">
      <t>テンカン</t>
    </rPh>
    <phoneticPr fontId="1"/>
  </si>
  <si>
    <t>主　　な　　理　　由</t>
    <rPh sb="0" eb="1">
      <t>オモ</t>
    </rPh>
    <rPh sb="6" eb="7">
      <t>リ</t>
    </rPh>
    <rPh sb="9" eb="10">
      <t>ヨシ</t>
    </rPh>
    <phoneticPr fontId="1"/>
  </si>
  <si>
    <t>(</t>
  </si>
  <si>
    <t>(</t>
    <phoneticPr fontId="1"/>
  </si>
  <si>
    <t>)</t>
  </si>
  <si>
    <t>)</t>
    <phoneticPr fontId="1"/>
  </si>
  <si>
    <t>注：</t>
    <rPh sb="0" eb="1">
      <t>チュウ</t>
    </rPh>
    <phoneticPr fontId="1"/>
  </si>
  <si>
    <t>２　主な理由については、簡潔かつ具体的に記入することとし、複数ある場合には、適宜欄を挿入して記入すること。</t>
    <rPh sb="2" eb="3">
      <t>オモ</t>
    </rPh>
    <rPh sb="4" eb="6">
      <t>リユウ</t>
    </rPh>
    <rPh sb="12" eb="14">
      <t>カンケツ</t>
    </rPh>
    <rPh sb="16" eb="19">
      <t>グタイテキ</t>
    </rPh>
    <rPh sb="20" eb="22">
      <t>キニュウ</t>
    </rPh>
    <rPh sb="29" eb="31">
      <t>フクスウ</t>
    </rPh>
    <rPh sb="33" eb="35">
      <t>バアイ</t>
    </rPh>
    <rPh sb="38" eb="40">
      <t>テキギ</t>
    </rPh>
    <rPh sb="40" eb="41">
      <t>ラン</t>
    </rPh>
    <rPh sb="42" eb="44">
      <t>ソウニュウ</t>
    </rPh>
    <rPh sb="46" eb="48">
      <t>キニュウ</t>
    </rPh>
    <phoneticPr fontId="1"/>
  </si>
  <si>
    <t>（記入要領）</t>
    <rPh sb="1" eb="3">
      <t>キニュウ</t>
    </rPh>
    <rPh sb="3" eb="5">
      <t>ヨウリョウ</t>
    </rPh>
    <phoneticPr fontId="3"/>
  </si>
  <si>
    <t>事業費については、仕入れに係る消費税がある場合には、同税額込み（除税額込み）の事業費を記載すること。</t>
    <rPh sb="0" eb="3">
      <t>ジギョウヒ</t>
    </rPh>
    <rPh sb="9" eb="11">
      <t>シイ</t>
    </rPh>
    <rPh sb="13" eb="14">
      <t>カカ</t>
    </rPh>
    <rPh sb="15" eb="18">
      <t>ショウヒゼイ</t>
    </rPh>
    <rPh sb="21" eb="23">
      <t>バアイ</t>
    </rPh>
    <rPh sb="26" eb="28">
      <t>ドウゼイ</t>
    </rPh>
    <rPh sb="28" eb="29">
      <t>ガク</t>
    </rPh>
    <rPh sb="29" eb="30">
      <t>コ</t>
    </rPh>
    <rPh sb="32" eb="34">
      <t>ジョゼイ</t>
    </rPh>
    <rPh sb="34" eb="35">
      <t>ガク</t>
    </rPh>
    <rPh sb="35" eb="36">
      <t>コ</t>
    </rPh>
    <rPh sb="39" eb="41">
      <t>ジギョウ</t>
    </rPh>
    <rPh sb="41" eb="42">
      <t>ヒ</t>
    </rPh>
    <rPh sb="43" eb="45">
      <t>キサイ</t>
    </rPh>
    <phoneticPr fontId="3"/>
  </si>
  <si>
    <t>①</t>
    <phoneticPr fontId="1"/>
  </si>
  <si>
    <t>②</t>
    <phoneticPr fontId="1"/>
  </si>
  <si>
    <t>③</t>
    <phoneticPr fontId="1"/>
  </si>
  <si>
    <t>④</t>
  </si>
  <si>
    <t>なお、合計の欄については、果樹棚等の欄を設けずに、改植の欄に改植に係る金額と果樹棚の整備に係る金額を合計したものを記入すること。
この場合、園地数、面積については、果樹棚等はカウントせず、改植の園地数のみを記入すること。</t>
    <phoneticPr fontId="1"/>
  </si>
  <si>
    <t>「次年度完了（予定）分」の欄には、事務手続きが①に間に合わないものを記入。</t>
    <phoneticPr fontId="1"/>
  </si>
  <si>
    <t>「初年度完了（予定）分」の欄には、当協会への補助金支払請求書の提出が、２月下旬～３月上旬（毎年度、別途定める。）に間に合うものを記入。
　</t>
    <phoneticPr fontId="1"/>
  </si>
  <si>
    <t xml:space="preserve">「補助金」の欄の「初年度完了（予定）分」及び「次年度完了（予定）分」の区分については、次のとおりとすること。
</t>
    <rPh sb="9" eb="10">
      <t>ショ</t>
    </rPh>
    <rPh sb="20" eb="21">
      <t>オヨ</t>
    </rPh>
    <rPh sb="35" eb="37">
      <t>クブン</t>
    </rPh>
    <rPh sb="43" eb="44">
      <t>ツギ</t>
    </rPh>
    <phoneticPr fontId="3"/>
  </si>
  <si>
    <t>備考欄には、</t>
    <rPh sb="0" eb="3">
      <t>ビコウラン</t>
    </rPh>
    <phoneticPr fontId="3"/>
  </si>
  <si>
    <t xml:space="preserve">同一品種を改植する場合にあっては、その根拠となる産地計画に位置づけられている「生産性の向上に資する技術」、「優良系統」等を記入すること。
</t>
    <phoneticPr fontId="1"/>
  </si>
  <si>
    <t xml:space="preserve">自然災害関連の改植の場合は、「被災園地」又は「被災園地と地続」と記入すること。
</t>
    <phoneticPr fontId="1"/>
  </si>
  <si>
    <t xml:space="preserve">農地中間管理機構が改植等を実施した後、当該園地において果樹未収益期間支援事業を事業申請する場合には、実施した改植等の内容（品種、面積、園地番号、事業費、補助金等）を所定の欄に記入するとともに、備考欄に
</t>
    <rPh sb="0" eb="2">
      <t>ノウチ</t>
    </rPh>
    <rPh sb="2" eb="4">
      <t>チュウカン</t>
    </rPh>
    <rPh sb="4" eb="6">
      <t>カンリ</t>
    </rPh>
    <rPh sb="6" eb="8">
      <t>キコウ</t>
    </rPh>
    <rPh sb="9" eb="11">
      <t>カイショク</t>
    </rPh>
    <rPh sb="11" eb="12">
      <t>トウ</t>
    </rPh>
    <rPh sb="13" eb="15">
      <t>ジッシ</t>
    </rPh>
    <rPh sb="17" eb="18">
      <t>ノチ</t>
    </rPh>
    <rPh sb="50" eb="52">
      <t>ジッシ</t>
    </rPh>
    <rPh sb="54" eb="56">
      <t>カイショク</t>
    </rPh>
    <rPh sb="56" eb="57">
      <t>トウ</t>
    </rPh>
    <rPh sb="58" eb="60">
      <t>ナイヨウ</t>
    </rPh>
    <rPh sb="82" eb="84">
      <t>ショテイ</t>
    </rPh>
    <rPh sb="85" eb="86">
      <t>ラン</t>
    </rPh>
    <rPh sb="87" eb="89">
      <t>キニュウ</t>
    </rPh>
    <rPh sb="96" eb="99">
      <t>ビコウラン</t>
    </rPh>
    <phoneticPr fontId="3"/>
  </si>
  <si>
    <t>改植を実施した機構名、年度、完了年月日、当該園地番号のほか、</t>
    <phoneticPr fontId="1"/>
  </si>
  <si>
    <t>果樹未収益期間支援事業を申請する担い手が、同機構から当該園地の所有権、貸借権等を取得する（した）年月日を記入すること。</t>
    <phoneticPr fontId="1"/>
  </si>
  <si>
    <t xml:space="preserve">補植改植を実施する場合には、
</t>
    <rPh sb="0" eb="2">
      <t>ホショク</t>
    </rPh>
    <rPh sb="2" eb="4">
      <t>カイショク</t>
    </rPh>
    <rPh sb="5" eb="7">
      <t>ジッシ</t>
    </rPh>
    <rPh sb="9" eb="11">
      <t>バアイ</t>
    </rPh>
    <phoneticPr fontId="3"/>
  </si>
  <si>
    <t xml:space="preserve">補助金の「初年度完了（予定）分」及び「次年度完了（予定）分」の欄をいずれも「○○年度完了（予定）分」と訂正し、補助金額を記入すること。
</t>
    <phoneticPr fontId="1"/>
  </si>
  <si>
    <t>消費税等</t>
    <rPh sb="0" eb="3">
      <t>ショウヒゼイ</t>
    </rPh>
    <rPh sb="3" eb="4">
      <t>トウ</t>
    </rPh>
    <phoneticPr fontId="1"/>
  </si>
  <si>
    <r>
      <t xml:space="preserve">備考
</t>
    </r>
    <r>
      <rPr>
        <sz val="9"/>
        <color theme="1"/>
        <rFont val="ＭＳ ゴシック"/>
        <family val="3"/>
        <charset val="128"/>
      </rPr>
      <t>（自然災害等）</t>
    </r>
    <rPh sb="0" eb="2">
      <t>ビコウ</t>
    </rPh>
    <rPh sb="4" eb="6">
      <t>シゼン</t>
    </rPh>
    <rPh sb="6" eb="8">
      <t>サイガイ</t>
    </rPh>
    <rPh sb="8" eb="9">
      <t>トウ</t>
    </rPh>
    <phoneticPr fontId="1"/>
  </si>
  <si>
    <t>【放任園発生防止】</t>
    <rPh sb="1" eb="3">
      <t>ホウニン</t>
    </rPh>
    <rPh sb="3" eb="4">
      <t>エン</t>
    </rPh>
    <rPh sb="4" eb="6">
      <t>ハッセイ</t>
    </rPh>
    <rPh sb="6" eb="8">
      <t>ボウシ</t>
    </rPh>
    <phoneticPr fontId="1"/>
  </si>
  <si>
    <t>1/2以内</t>
    <rPh sb="3" eb="5">
      <t>イナイ</t>
    </rPh>
    <phoneticPr fontId="1"/>
  </si>
  <si>
    <t>除税額</t>
    <rPh sb="0" eb="1">
      <t>ショウジョ</t>
    </rPh>
    <rPh sb="1" eb="3">
      <t>ゼイガク</t>
    </rPh>
    <phoneticPr fontId="1"/>
  </si>
  <si>
    <t>うち補助金</t>
    <rPh sb="2" eb="5">
      <t>ホジョキン</t>
    </rPh>
    <phoneticPr fontId="1"/>
  </si>
  <si>
    <t>㎡</t>
  </si>
  <si>
    <t>園内道の整備</t>
    <rPh sb="0" eb="3">
      <t>エンナイドウ</t>
    </rPh>
    <rPh sb="4" eb="6">
      <t>セイビ</t>
    </rPh>
    <phoneticPr fontId="1"/>
  </si>
  <si>
    <t>土壌土層改良</t>
    <rPh sb="0" eb="6">
      <t>ドジョウドソウカイリョウ</t>
    </rPh>
    <phoneticPr fontId="1"/>
  </si>
  <si>
    <t>防霜施設の整備</t>
  </si>
  <si>
    <t>防風施設の整備</t>
    <rPh sb="1" eb="2">
      <t>カゼ</t>
    </rPh>
    <phoneticPr fontId="1"/>
  </si>
  <si>
    <t>整備事業小計</t>
    <rPh sb="0" eb="2">
      <t>セイビ</t>
    </rPh>
    <rPh sb="2" eb="4">
      <t>ジギョウ</t>
    </rPh>
    <rPh sb="4" eb="6">
      <t>ショウケイ</t>
    </rPh>
    <phoneticPr fontId="1"/>
  </si>
  <si>
    <t>合計（整備＋未収益）</t>
    <rPh sb="0" eb="2">
      <t>ゴウケイ</t>
    </rPh>
    <rPh sb="3" eb="5">
      <t>セイビ</t>
    </rPh>
    <rPh sb="6" eb="9">
      <t>ミシュウエキ</t>
    </rPh>
    <phoneticPr fontId="1"/>
  </si>
  <si>
    <t>（小計）</t>
    <rPh sb="1" eb="3">
      <t>ショウケイ</t>
    </rPh>
    <phoneticPr fontId="1"/>
  </si>
  <si>
    <t>〇〇〇</t>
    <phoneticPr fontId="1"/>
  </si>
  <si>
    <t>〇〇〇〇産地協議会</t>
    <rPh sb="4" eb="6">
      <t>サンチ</t>
    </rPh>
    <rPh sb="6" eb="9">
      <t>キョウギカイ</t>
    </rPh>
    <phoneticPr fontId="1"/>
  </si>
  <si>
    <t>園地
数</t>
    <rPh sb="0" eb="2">
      <t>エンチ</t>
    </rPh>
    <rPh sb="3" eb="4">
      <t>スウ</t>
    </rPh>
    <phoneticPr fontId="1"/>
  </si>
  <si>
    <t>【合計一覧】</t>
    <rPh sb="1" eb="3">
      <t>ゴウケイ</t>
    </rPh>
    <rPh sb="3" eb="5">
      <t>イチラン</t>
    </rPh>
    <phoneticPr fontId="1"/>
  </si>
  <si>
    <t>産地総括表（果樹経営支援対策事業実施計画（実績報告）</t>
    <phoneticPr fontId="1"/>
  </si>
  <si>
    <t>兼果樹未収益期間支援事業対象者（確定報告））（令和〇年度第〇次）</t>
  </si>
  <si>
    <t>1/2以内</t>
    <phoneticPr fontId="1"/>
  </si>
  <si>
    <t>1/2以内</t>
    <phoneticPr fontId="1"/>
  </si>
  <si>
    <t>≪メモ≫別シート（①本体）の転換先品目を記入する際、このシートのＢ列通りに文字入力すると、単価や下限本数が自動入力される。）</t>
    <rPh sb="4" eb="5">
      <t>ベツ</t>
    </rPh>
    <rPh sb="10" eb="12">
      <t>ホンタイ</t>
    </rPh>
    <rPh sb="14" eb="16">
      <t>テンカン</t>
    </rPh>
    <rPh sb="16" eb="17">
      <t>サキ</t>
    </rPh>
    <rPh sb="20" eb="22">
      <t>キニュウ</t>
    </rPh>
    <rPh sb="24" eb="25">
      <t>サイ</t>
    </rPh>
    <rPh sb="33" eb="34">
      <t>レツ</t>
    </rPh>
    <rPh sb="37" eb="39">
      <t>モジ</t>
    </rPh>
    <rPh sb="45" eb="47">
      <t>タンカ</t>
    </rPh>
    <rPh sb="48" eb="50">
      <t>カゲン</t>
    </rPh>
    <rPh sb="50" eb="52">
      <t>ホンスウ</t>
    </rPh>
    <rPh sb="53" eb="55">
      <t>ジドウ</t>
    </rPh>
    <rPh sb="55" eb="57">
      <t>ニュウリョク</t>
    </rPh>
    <phoneticPr fontId="1"/>
  </si>
  <si>
    <t>１　事業内容の（　）内には、該当する内容を記入すること（例えば、「園内道の整備」、「防風施設の整備」など）。</t>
    <rPh sb="2" eb="4">
      <t>ジギョウ</t>
    </rPh>
    <rPh sb="4" eb="6">
      <t>ナイヨウ</t>
    </rPh>
    <rPh sb="10" eb="11">
      <t>ナイ</t>
    </rPh>
    <rPh sb="14" eb="16">
      <t>ガイトウ</t>
    </rPh>
    <rPh sb="18" eb="20">
      <t>ナイヨウ</t>
    </rPh>
    <rPh sb="21" eb="23">
      <t>キニュウ</t>
    </rPh>
    <rPh sb="28" eb="29">
      <t>タト</t>
    </rPh>
    <rPh sb="33" eb="36">
      <t>エンナイドウ</t>
    </rPh>
    <rPh sb="37" eb="39">
      <t>セイビ</t>
    </rPh>
    <rPh sb="42" eb="44">
      <t>ボウフウ</t>
    </rPh>
    <rPh sb="44" eb="46">
      <t>シセツ</t>
    </rPh>
    <rPh sb="47" eb="49">
      <t>セイビ</t>
    </rPh>
    <phoneticPr fontId="1"/>
  </si>
  <si>
    <t>A</t>
    <phoneticPr fontId="1"/>
  </si>
  <si>
    <t>B</t>
    <phoneticPr fontId="1"/>
  </si>
  <si>
    <t>C</t>
    <phoneticPr fontId="1"/>
  </si>
  <si>
    <t>D</t>
    <phoneticPr fontId="1"/>
  </si>
  <si>
    <t>E</t>
    <phoneticPr fontId="1"/>
  </si>
  <si>
    <t>F</t>
    <phoneticPr fontId="1"/>
  </si>
  <si>
    <t>G</t>
    <phoneticPr fontId="1"/>
  </si>
  <si>
    <t>参考様式3号</t>
    <rPh sb="0" eb="2">
      <t>サンコウ</t>
    </rPh>
    <phoneticPr fontId="1"/>
  </si>
  <si>
    <t>参考様式3号</t>
    <rPh sb="0" eb="2">
      <t>サンコウ</t>
    </rPh>
    <rPh sb="2" eb="4">
      <t>ヨウシキ</t>
    </rPh>
    <rPh sb="5" eb="6">
      <t>ゴウ</t>
    </rPh>
    <phoneticPr fontId="1"/>
  </si>
  <si>
    <t>（消費税）除税額</t>
    <rPh sb="1" eb="4">
      <t>ショウヒゼイ</t>
    </rPh>
    <rPh sb="5" eb="6">
      <t>ジョ</t>
    </rPh>
    <rPh sb="6" eb="7">
      <t>ゼイ</t>
    </rPh>
    <rPh sb="7" eb="8">
      <t>ガク</t>
    </rPh>
    <phoneticPr fontId="1"/>
  </si>
  <si>
    <t>うんしゅう(極早生)</t>
    <rPh sb="6" eb="7">
      <t>ゴク</t>
    </rPh>
    <rPh sb="7" eb="9">
      <t>ワセ</t>
    </rPh>
    <phoneticPr fontId="1"/>
  </si>
  <si>
    <t>うんしゅう(早生)</t>
    <rPh sb="6" eb="8">
      <t>ワセ</t>
    </rPh>
    <phoneticPr fontId="1"/>
  </si>
  <si>
    <t>うんしゅう(普通)</t>
    <rPh sb="6" eb="8">
      <t>フツウ</t>
    </rPh>
    <phoneticPr fontId="1"/>
  </si>
  <si>
    <t>うんしゅう(根域制限栽培)</t>
    <rPh sb="6" eb="7">
      <t>コン</t>
    </rPh>
    <rPh sb="7" eb="8">
      <t>イキ</t>
    </rPh>
    <rPh sb="8" eb="10">
      <t>セイゲン</t>
    </rPh>
    <rPh sb="10" eb="12">
      <t>サイバイ</t>
    </rPh>
    <phoneticPr fontId="1"/>
  </si>
  <si>
    <t>事業量</t>
    <rPh sb="0" eb="3">
      <t>ジギョウリョウ</t>
    </rPh>
    <phoneticPr fontId="1"/>
  </si>
  <si>
    <t>補助金</t>
    <rPh sb="0" eb="3">
      <t>ホジョキン</t>
    </rPh>
    <phoneticPr fontId="1"/>
  </si>
  <si>
    <t>初年度完了
（予定）</t>
    <rPh sb="0" eb="3">
      <t>ショネンド</t>
    </rPh>
    <rPh sb="3" eb="5">
      <t>カンリョウ</t>
    </rPh>
    <rPh sb="7" eb="9">
      <t>ヨテイ</t>
    </rPh>
    <phoneticPr fontId="1"/>
  </si>
  <si>
    <t>翌年度完了
（予定）</t>
    <rPh sb="0" eb="3">
      <t>ヨクネンド</t>
    </rPh>
    <rPh sb="3" eb="5">
      <t>カンリョウ</t>
    </rPh>
    <rPh sb="7" eb="9">
      <t>ヨテイ</t>
    </rPh>
    <phoneticPr fontId="1"/>
  </si>
  <si>
    <t>補助金</t>
    <phoneticPr fontId="1"/>
  </si>
  <si>
    <t>補助金</t>
    <rPh sb="0" eb="3">
      <t>ホジョキン</t>
    </rPh>
    <phoneticPr fontId="1"/>
  </si>
  <si>
    <t>課税の区分</t>
    <rPh sb="0" eb="2">
      <t>カゼイ</t>
    </rPh>
    <rPh sb="3" eb="5">
      <t>クブン</t>
    </rPh>
    <phoneticPr fontId="1"/>
  </si>
  <si>
    <t>新植</t>
    <phoneticPr fontId="1"/>
  </si>
  <si>
    <t>新植</t>
    <phoneticPr fontId="1"/>
  </si>
  <si>
    <t>２　小規模園地整備</t>
    <rPh sb="2" eb="5">
      <t>ショウキボ</t>
    </rPh>
    <rPh sb="5" eb="7">
      <t>エンチ</t>
    </rPh>
    <rPh sb="7" eb="9">
      <t>セイビ</t>
    </rPh>
    <phoneticPr fontId="1"/>
  </si>
  <si>
    <t>３　放任園発生防止</t>
    <rPh sb="2" eb="4">
      <t>ホウニン</t>
    </rPh>
    <rPh sb="4" eb="5">
      <t>エン</t>
    </rPh>
    <rPh sb="5" eb="7">
      <t>ハッセイ</t>
    </rPh>
    <rPh sb="7" eb="9">
      <t>ボウシ</t>
    </rPh>
    <phoneticPr fontId="1"/>
  </si>
  <si>
    <t>４　用水・かん水施設の整備</t>
    <rPh sb="2" eb="4">
      <t>ヨウスイ</t>
    </rPh>
    <rPh sb="7" eb="8">
      <t>スイ</t>
    </rPh>
    <rPh sb="8" eb="10">
      <t>シセツ</t>
    </rPh>
    <rPh sb="11" eb="13">
      <t>セイビ</t>
    </rPh>
    <phoneticPr fontId="1"/>
  </si>
  <si>
    <t>５　本会特認事業</t>
    <rPh sb="2" eb="4">
      <t>ホンカイ</t>
    </rPh>
    <rPh sb="4" eb="6">
      <t>トクニン</t>
    </rPh>
    <rPh sb="6" eb="8">
      <t>ジギョウ</t>
    </rPh>
    <phoneticPr fontId="1"/>
  </si>
  <si>
    <t>１　優良品目・品種への転換</t>
    <rPh sb="2" eb="6">
      <t>ユウリョウヒンモク</t>
    </rPh>
    <rPh sb="7" eb="9">
      <t>ヒンシュ</t>
    </rPh>
    <rPh sb="11" eb="13">
      <t>テンカン</t>
    </rPh>
    <phoneticPr fontId="1"/>
  </si>
  <si>
    <t>２　小規模園地整備</t>
    <rPh sb="2" eb="9">
      <t>ショウキボエンチセイビ</t>
    </rPh>
    <phoneticPr fontId="1"/>
  </si>
  <si>
    <t>５　特認事業</t>
    <rPh sb="2" eb="4">
      <t>トクニン</t>
    </rPh>
    <rPh sb="4" eb="6">
      <t>ジギョウ</t>
    </rPh>
    <phoneticPr fontId="1"/>
  </si>
  <si>
    <t>６　果樹未収益期間支援事業</t>
    <rPh sb="2" eb="13">
      <t>カジュミシュウエキキカンシエンジギョウ</t>
    </rPh>
    <phoneticPr fontId="1"/>
  </si>
  <si>
    <t>もも(ジョイント栽培)</t>
    <rPh sb="8" eb="10">
      <t>サイバイ</t>
    </rPh>
    <phoneticPr fontId="1"/>
  </si>
  <si>
    <t>もも(根域制限栽培)</t>
    <rPh sb="3" eb="7">
      <t>コンイキセイゲン</t>
    </rPh>
    <rPh sb="7" eb="9">
      <t>サイバイ</t>
    </rPh>
    <phoneticPr fontId="1"/>
  </si>
  <si>
    <t>もも(普通栽培)</t>
  </si>
  <si>
    <t>もも(普通栽培)</t>
    <phoneticPr fontId="1"/>
  </si>
  <si>
    <t>おうとう(普通栽培)</t>
  </si>
  <si>
    <t>おうとう(普通栽培)</t>
    <phoneticPr fontId="1"/>
  </si>
  <si>
    <t>びわ(普通栽培)</t>
  </si>
  <si>
    <t>びわ(普通栽培)</t>
    <phoneticPr fontId="1"/>
  </si>
  <si>
    <t>くり(普通栽培)</t>
  </si>
  <si>
    <t>くり(普通栽培)</t>
    <phoneticPr fontId="1"/>
  </si>
  <si>
    <t>うめ(普通栽培)</t>
  </si>
  <si>
    <t>うめ(普通栽培)</t>
    <phoneticPr fontId="1"/>
  </si>
  <si>
    <t>いちじく(普通栽培)</t>
  </si>
  <si>
    <t>いちじく(普通栽培)</t>
    <phoneticPr fontId="1"/>
  </si>
  <si>
    <t>くり(普通栽培)</t>
    <phoneticPr fontId="1"/>
  </si>
  <si>
    <t>いちじく(普通栽培)</t>
    <phoneticPr fontId="1"/>
  </si>
  <si>
    <t>ｷｳｲﾌﾙｰﾂ(普通栽培)</t>
  </si>
  <si>
    <t>ｷｳｲﾌﾙｰﾂ(普通栽培)</t>
    <phoneticPr fontId="1"/>
  </si>
  <si>
    <t>ﾊﾟｲﾝｱｯﾌﾟﾙ(普通栽培)</t>
  </si>
  <si>
    <t>ﾊﾟｲﾝｱｯﾌﾟﾙ(普通栽培)</t>
    <phoneticPr fontId="1"/>
  </si>
  <si>
    <t>植栽
密度</t>
    <rPh sb="0" eb="2">
      <t>ショクサイ</t>
    </rPh>
    <rPh sb="3" eb="5">
      <t>ミツド</t>
    </rPh>
    <phoneticPr fontId="1"/>
  </si>
  <si>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</si>
  <si>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</si>
  <si>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</si>
  <si>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</si>
  <si>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</si>
  <si>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</si>
  <si>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</si>
  <si>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</si>
  <si>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</si>
  <si>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</si>
  <si>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</si>
  <si>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</si>
  <si>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</si>
  <si>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</si>
  <si>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</si>
  <si>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</si>
  <si>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</si>
  <si>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</si>
  <si>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</si>
  <si>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</si>
  <si>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</si>
  <si>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</si>
  <si>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</si>
  <si>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</si>
  <si>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</si>
  <si>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</si>
  <si>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</si>
  <si>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</si>
  <si>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</si>
  <si>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</si>
  <si>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</si>
  <si>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</si>
  <si>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</si>
  <si>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</si>
  <si>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</si>
  <si>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</si>
  <si>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</si>
  <si>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</si>
  <si>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</si>
  <si>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</si>
  <si>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</si>
  <si>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</si>
  <si>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</si>
  <si>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</si>
  <si>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</si>
  <si>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</si>
  <si>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</si>
  <si>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</si>
  <si>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</si>
  <si>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</si>
  <si>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</si>
  <si>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</si>
  <si>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</si>
  <si>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</si>
  <si>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</si>
  <si>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</si>
  <si>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</si>
  <si>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</si>
  <si>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</si>
  <si>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</si>
  <si>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</si>
  <si>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</si>
  <si>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</si>
  <si>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</si>
  <si>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</si>
  <si>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</si>
  <si>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</si>
  <si>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</si>
  <si>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</si>
  <si>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</si>
  <si>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</si>
  <si>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</si>
  <si>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</si>
  <si>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</si>
  <si>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</si>
  <si>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</si>
  <si>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</si>
  <si>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</si>
  <si>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</si>
  <si>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</si>
  <si>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</si>
  <si>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</si>
  <si>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</si>
  <si>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</si>
  <si>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</si>
  <si>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</si>
  <si>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</si>
  <si>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</si>
  <si>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</si>
  <si>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</si>
  <si>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</si>
  <si>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</si>
  <si>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CV</t>
  </si>
  <si>
    <t>CW</t>
  </si>
  <si>
    <t>CX</t>
  </si>
  <si>
    <t>CY</t>
  </si>
  <si>
    <t>CZ</t>
  </si>
  <si>
    <t>DA</t>
  </si>
  <si>
    <t>DB</t>
  </si>
  <si>
    <t>DC</t>
  </si>
  <si>
    <t>DD</t>
  </si>
  <si>
    <t>DE</t>
  </si>
  <si>
    <t>DF</t>
  </si>
  <si>
    <t>DG</t>
  </si>
  <si>
    <t>DH</t>
  </si>
  <si>
    <t>DI</t>
    <phoneticPr fontId="1"/>
  </si>
  <si>
    <t>放任園発生防止（定額又は定率）</t>
    <rPh sb="0" eb="2">
      <t>ホウニン</t>
    </rPh>
    <rPh sb="2" eb="3">
      <t>エン</t>
    </rPh>
    <rPh sb="3" eb="5">
      <t>ハッセイ</t>
    </rPh>
    <rPh sb="5" eb="7">
      <t>ボウシ</t>
    </rPh>
    <rPh sb="8" eb="10">
      <t>テイガク</t>
    </rPh>
    <rPh sb="10" eb="11">
      <t>マタ</t>
    </rPh>
    <rPh sb="12" eb="14">
      <t>テイリツ</t>
    </rPh>
    <phoneticPr fontId="1"/>
  </si>
  <si>
    <t>改植（定額又は定率）</t>
    <rPh sb="0" eb="2">
      <t>カイショク</t>
    </rPh>
    <phoneticPr fontId="1"/>
  </si>
  <si>
    <t>新植（定額又は定率）</t>
    <phoneticPr fontId="1"/>
  </si>
  <si>
    <t>高接（定率）</t>
    <rPh sb="0" eb="1">
      <t>コウ</t>
    </rPh>
    <rPh sb="1" eb="2">
      <t>セツ</t>
    </rPh>
    <rPh sb="3" eb="5">
      <t>テイリツ</t>
    </rPh>
    <phoneticPr fontId="1"/>
  </si>
  <si>
    <t>小規模園地整備（定率）</t>
    <rPh sb="0" eb="3">
      <t>ショウキボ</t>
    </rPh>
    <rPh sb="3" eb="5">
      <t>エンチ</t>
    </rPh>
    <rPh sb="5" eb="7">
      <t>セイビ</t>
    </rPh>
    <rPh sb="8" eb="10">
      <t>テイリツ</t>
    </rPh>
    <phoneticPr fontId="1"/>
  </si>
  <si>
    <t>用水・かん水施設の整備（定率）</t>
    <rPh sb="0" eb="2">
      <t>ヨウスイ</t>
    </rPh>
    <rPh sb="5" eb="6">
      <t>スイ</t>
    </rPh>
    <rPh sb="6" eb="8">
      <t>シセツ</t>
    </rPh>
    <rPh sb="9" eb="11">
      <t>セイビ</t>
    </rPh>
    <rPh sb="12" eb="14">
      <t>テイリツ</t>
    </rPh>
    <phoneticPr fontId="1"/>
  </si>
  <si>
    <t>特認事業（定率）</t>
    <rPh sb="0" eb="2">
      <t>トクニン</t>
    </rPh>
    <rPh sb="2" eb="4">
      <t>ジギョウ</t>
    </rPh>
    <phoneticPr fontId="1"/>
  </si>
  <si>
    <t>果樹未収益期間支援事業（定額）</t>
    <rPh sb="0" eb="11">
      <t>カジュミシュウエキキカンシエンジギョウ</t>
    </rPh>
    <rPh sb="12" eb="14">
      <t>テイガク</t>
    </rPh>
    <phoneticPr fontId="1"/>
  </si>
  <si>
    <t>-</t>
    <phoneticPr fontId="1"/>
  </si>
  <si>
    <t>日本なし(普通栽培)</t>
    <rPh sb="0" eb="2">
      <t>ニホン</t>
    </rPh>
    <rPh sb="5" eb="7">
      <t>フツウ</t>
    </rPh>
    <rPh sb="7" eb="9">
      <t>サイバイ</t>
    </rPh>
    <phoneticPr fontId="1"/>
  </si>
  <si>
    <t>日本なし(ジョイント栽培)</t>
    <rPh sb="0" eb="2">
      <t>ニホン</t>
    </rPh>
    <rPh sb="10" eb="12">
      <t>サイバイ</t>
    </rPh>
    <phoneticPr fontId="1"/>
  </si>
  <si>
    <t>日本なし(根域制限栽培)</t>
    <rPh sb="0" eb="2">
      <t>ニホン</t>
    </rPh>
    <rPh sb="5" eb="9">
      <t>コンイキセイゲン</t>
    </rPh>
    <rPh sb="9" eb="11">
      <t>サイバイ</t>
    </rPh>
    <phoneticPr fontId="1"/>
  </si>
  <si>
    <t>なし</t>
    <phoneticPr fontId="1"/>
  </si>
  <si>
    <t>なし</t>
    <phoneticPr fontId="1"/>
  </si>
  <si>
    <t>西洋なし（普通栽培）</t>
    <rPh sb="0" eb="2">
      <t>セイヨウ</t>
    </rPh>
    <rPh sb="5" eb="7">
      <t>フツウ</t>
    </rPh>
    <rPh sb="7" eb="9">
      <t>サイバイ</t>
    </rPh>
    <phoneticPr fontId="1"/>
  </si>
  <si>
    <t>西洋なし(普通栽培)</t>
    <rPh sb="0" eb="2">
      <t>セイヨウ</t>
    </rPh>
    <rPh sb="5" eb="7">
      <t>フツウ</t>
    </rPh>
    <rPh sb="7" eb="9">
      <t>サイバイ</t>
    </rPh>
    <phoneticPr fontId="1"/>
  </si>
  <si>
    <t>-</t>
    <phoneticPr fontId="1"/>
  </si>
  <si>
    <t>西洋なし(ジョイント栽培)</t>
    <rPh sb="0" eb="2">
      <t>セイヨウ</t>
    </rPh>
    <rPh sb="10" eb="12">
      <t>サイバイ</t>
    </rPh>
    <phoneticPr fontId="1"/>
  </si>
  <si>
    <t>西洋なし(根域制限栽培)</t>
    <rPh sb="0" eb="2">
      <t>セイヨウ</t>
    </rPh>
    <rPh sb="5" eb="9">
      <t>コンイキセイゲン</t>
    </rPh>
    <rPh sb="9" eb="11">
      <t>サイバイ</t>
    </rPh>
    <phoneticPr fontId="1"/>
  </si>
  <si>
    <t>西洋なし(普通栽培)</t>
    <rPh sb="0" eb="2">
      <t>セイヨウ</t>
    </rPh>
    <phoneticPr fontId="1"/>
  </si>
  <si>
    <t>うんしゅうみかん</t>
    <phoneticPr fontId="1"/>
  </si>
  <si>
    <t xml:space="preserve"> </t>
    <phoneticPr fontId="1"/>
  </si>
  <si>
    <t>青島温州等（慣行樹形）</t>
  </si>
  <si>
    <t>その他かんきつ（根域制限栽培）</t>
    <rPh sb="2" eb="3">
      <t>タ</t>
    </rPh>
    <rPh sb="8" eb="9">
      <t>ネ</t>
    </rPh>
    <rPh sb="9" eb="10">
      <t>イキ</t>
    </rPh>
    <rPh sb="10" eb="12">
      <t>セイゲン</t>
    </rPh>
    <rPh sb="12" eb="14">
      <t>サイバイ</t>
    </rPh>
    <phoneticPr fontId="1"/>
  </si>
  <si>
    <t>不知火（慣行樹形）</t>
    <rPh sb="0" eb="3">
      <t>シラヌイ</t>
    </rPh>
    <phoneticPr fontId="1"/>
  </si>
  <si>
    <t>いよかん（慣行樹形）</t>
    <phoneticPr fontId="1"/>
  </si>
  <si>
    <t>レモン（慣行樹形）</t>
    <phoneticPr fontId="1"/>
  </si>
  <si>
    <t>はっさく（慣行樹形）</t>
    <phoneticPr fontId="1"/>
  </si>
  <si>
    <t>ゆず（慣行樹形）</t>
    <phoneticPr fontId="1"/>
  </si>
  <si>
    <t>ぽんかん（慣行樹形）</t>
    <phoneticPr fontId="1"/>
  </si>
  <si>
    <t>ぶんたん（慣行樹形）</t>
    <phoneticPr fontId="1"/>
  </si>
  <si>
    <t>たんかん（慣行樹形）</t>
    <phoneticPr fontId="1"/>
  </si>
  <si>
    <t>使い方と注意点について</t>
    <rPh sb="0" eb="1">
      <t>ツカ</t>
    </rPh>
    <rPh sb="2" eb="3">
      <t>カタ</t>
    </rPh>
    <rPh sb="4" eb="6">
      <t>チュウイ</t>
    </rPh>
    <rPh sb="6" eb="7">
      <t>テン</t>
    </rPh>
    <phoneticPr fontId="1"/>
  </si>
  <si>
    <t>１．</t>
    <phoneticPr fontId="1"/>
  </si>
  <si>
    <t>２．</t>
    <phoneticPr fontId="1"/>
  </si>
  <si>
    <t>３．</t>
    <phoneticPr fontId="1"/>
  </si>
  <si>
    <t>４．</t>
    <phoneticPr fontId="1"/>
  </si>
  <si>
    <t>５．</t>
    <phoneticPr fontId="1"/>
  </si>
  <si>
    <t>６．</t>
    <phoneticPr fontId="1"/>
  </si>
  <si>
    <t>７．</t>
    <phoneticPr fontId="1"/>
  </si>
  <si>
    <t>８．</t>
    <phoneticPr fontId="1"/>
  </si>
  <si>
    <t>入力は、（①本体）シートだけです。</t>
    <rPh sb="0" eb="2">
      <t>ニュウリョク</t>
    </rPh>
    <rPh sb="6" eb="8">
      <t>ホンタイ</t>
    </rPh>
    <phoneticPr fontId="1"/>
  </si>
  <si>
    <t>途中で行の挿入し、一番最初と一番最後に挿入しない様にしてください。</t>
    <rPh sb="0" eb="2">
      <t>トチュウ</t>
    </rPh>
    <rPh sb="3" eb="4">
      <t>ギョウ</t>
    </rPh>
    <rPh sb="5" eb="7">
      <t>ソウニュウ</t>
    </rPh>
    <rPh sb="9" eb="11">
      <t>イチバン</t>
    </rPh>
    <rPh sb="11" eb="13">
      <t>サイショ</t>
    </rPh>
    <rPh sb="14" eb="16">
      <t>イチバン</t>
    </rPh>
    <rPh sb="16" eb="18">
      <t>サイゴ</t>
    </rPh>
    <rPh sb="19" eb="21">
      <t>ソウニュウ</t>
    </rPh>
    <rPh sb="24" eb="25">
      <t>ヨウ</t>
    </rPh>
    <phoneticPr fontId="1"/>
  </si>
  <si>
    <t>行を挿入したら、複写等で計算式をコピーしてください。</t>
    <rPh sb="0" eb="1">
      <t>ギョウ</t>
    </rPh>
    <rPh sb="2" eb="4">
      <t>ソウニュウ</t>
    </rPh>
    <rPh sb="8" eb="10">
      <t>フクシャ</t>
    </rPh>
    <rPh sb="10" eb="11">
      <t>トウ</t>
    </rPh>
    <rPh sb="12" eb="15">
      <t>ケイサンシキ</t>
    </rPh>
    <phoneticPr fontId="1"/>
  </si>
  <si>
    <t>は、計算式で自動入力されます</t>
    <rPh sb="2" eb="5">
      <t>ケイサンシキ</t>
    </rPh>
    <rPh sb="6" eb="8">
      <t>ジドウ</t>
    </rPh>
    <rPh sb="8" eb="10">
      <t>ニュウリョク</t>
    </rPh>
    <phoneticPr fontId="1"/>
  </si>
  <si>
    <t>は、１０a当りの植栽密度を入力（端数切捨て）してください。植栽密度が下限本数を下回る場合は事業対象となりません。</t>
    <rPh sb="5" eb="6">
      <t>アタ</t>
    </rPh>
    <rPh sb="8" eb="10">
      <t>ショクサイ</t>
    </rPh>
    <rPh sb="10" eb="12">
      <t>ミツド</t>
    </rPh>
    <rPh sb="13" eb="15">
      <t>ニュウリョク</t>
    </rPh>
    <rPh sb="16" eb="18">
      <t>ハスウ</t>
    </rPh>
    <rPh sb="18" eb="20">
      <t>キリス</t>
    </rPh>
    <rPh sb="29" eb="31">
      <t>ショクサイ</t>
    </rPh>
    <rPh sb="31" eb="33">
      <t>ミツド</t>
    </rPh>
    <rPh sb="34" eb="38">
      <t>カゲンホンスウ</t>
    </rPh>
    <rPh sb="39" eb="41">
      <t>シタマワ</t>
    </rPh>
    <rPh sb="42" eb="44">
      <t>バアイ</t>
    </rPh>
    <rPh sb="45" eb="47">
      <t>ジギョウ</t>
    </rPh>
    <rPh sb="47" eb="49">
      <t>タイショウ</t>
    </rPh>
    <phoneticPr fontId="1"/>
  </si>
  <si>
    <t>消費税の取り扱い</t>
    <rPh sb="0" eb="3">
      <t>ショウヒゼイ</t>
    </rPh>
    <rPh sb="4" eb="5">
      <t>ト</t>
    </rPh>
    <rPh sb="6" eb="7">
      <t>アツカ</t>
    </rPh>
    <phoneticPr fontId="1"/>
  </si>
  <si>
    <t>一般課税事業者は、事業費には消費税を含んだ金額を入力、補助金には消費税を除く額を入力します。</t>
    <rPh sb="0" eb="2">
      <t>イッパン</t>
    </rPh>
    <rPh sb="2" eb="4">
      <t>カゼイ</t>
    </rPh>
    <rPh sb="4" eb="7">
      <t>ジギョウシャ</t>
    </rPh>
    <rPh sb="9" eb="12">
      <t>ジギョウヒ</t>
    </rPh>
    <rPh sb="14" eb="17">
      <t>ショウヒゼイ</t>
    </rPh>
    <rPh sb="18" eb="19">
      <t>フク</t>
    </rPh>
    <rPh sb="21" eb="23">
      <t>キンガク</t>
    </rPh>
    <rPh sb="24" eb="26">
      <t>ニュウリョク</t>
    </rPh>
    <rPh sb="27" eb="30">
      <t>ホジョキン</t>
    </rPh>
    <rPh sb="32" eb="35">
      <t>ショウヒゼイ</t>
    </rPh>
    <rPh sb="36" eb="37">
      <t>ノゾ</t>
    </rPh>
    <rPh sb="38" eb="39">
      <t>ガク</t>
    </rPh>
    <rPh sb="40" eb="42">
      <t>ニュウリョク</t>
    </rPh>
    <phoneticPr fontId="1"/>
  </si>
  <si>
    <t>免税事業者と簡易課税事業者は、事業費と補助金に消費税を含めて入力します。</t>
    <rPh sb="0" eb="2">
      <t>メンゼイ</t>
    </rPh>
    <rPh sb="2" eb="5">
      <t>ジギョウシャ</t>
    </rPh>
    <rPh sb="6" eb="8">
      <t>カンイ</t>
    </rPh>
    <rPh sb="8" eb="10">
      <t>カゼイ</t>
    </rPh>
    <rPh sb="10" eb="13">
      <t>ジギョウシャ</t>
    </rPh>
    <rPh sb="15" eb="18">
      <t>ジギョウヒ</t>
    </rPh>
    <rPh sb="19" eb="22">
      <t>ホジョキン</t>
    </rPh>
    <rPh sb="23" eb="26">
      <t>ショウヒゼイ</t>
    </rPh>
    <rPh sb="27" eb="28">
      <t>フク</t>
    </rPh>
    <rPh sb="30" eb="32">
      <t>ニュウリョク</t>
    </rPh>
    <phoneticPr fontId="1"/>
  </si>
  <si>
    <t>端数は切捨てです。</t>
    <rPh sb="0" eb="2">
      <t>ハスウ</t>
    </rPh>
    <rPh sb="3" eb="5">
      <t>キリス</t>
    </rPh>
    <phoneticPr fontId="1"/>
  </si>
  <si>
    <t>支援対象者が設定数を超える場合は、①本体シートで『行』の追加が可能です。３８行目には、合計の数式が入力されています。</t>
    <rPh sb="0" eb="5">
      <t>シエンタイショウシャ</t>
    </rPh>
    <rPh sb="6" eb="8">
      <t>セッテイ</t>
    </rPh>
    <rPh sb="8" eb="9">
      <t>スウ</t>
    </rPh>
    <rPh sb="10" eb="11">
      <t>コ</t>
    </rPh>
    <rPh sb="13" eb="15">
      <t>バアイ</t>
    </rPh>
    <rPh sb="18" eb="20">
      <t>ホンタイ</t>
    </rPh>
    <rPh sb="25" eb="26">
      <t>ギョウ</t>
    </rPh>
    <rPh sb="28" eb="30">
      <t>ツイカ</t>
    </rPh>
    <rPh sb="31" eb="33">
      <t>カノウ</t>
    </rPh>
    <rPh sb="38" eb="40">
      <t>ギョウメ</t>
    </rPh>
    <rPh sb="43" eb="45">
      <t>ゴウケイ</t>
    </rPh>
    <rPh sb="46" eb="48">
      <t>スウシキ</t>
    </rPh>
    <rPh sb="49" eb="51">
      <t>ニュウリョク</t>
    </rPh>
    <phoneticPr fontId="1"/>
  </si>
  <si>
    <t>①本体シートの合計金額と一致しているか、提出前に確認してください。</t>
    <rPh sb="1" eb="3">
      <t>ホンタイ</t>
    </rPh>
    <rPh sb="7" eb="9">
      <t>ゴウケイ</t>
    </rPh>
    <rPh sb="9" eb="11">
      <t>キンガク</t>
    </rPh>
    <rPh sb="12" eb="14">
      <t>イッチ</t>
    </rPh>
    <rPh sb="20" eb="22">
      <t>テイシュツ</t>
    </rPh>
    <rPh sb="22" eb="23">
      <t>マエ</t>
    </rPh>
    <rPh sb="24" eb="26">
      <t>カクニン</t>
    </rPh>
    <phoneticPr fontId="1"/>
  </si>
  <si>
    <t>作成したExcelデータを、計画・交付申請・実績報告の際、協会に提出してください。</t>
    <rPh sb="0" eb="2">
      <t>サクセイ</t>
    </rPh>
    <rPh sb="14" eb="16">
      <t>ケイカク</t>
    </rPh>
    <rPh sb="17" eb="19">
      <t>コウフ</t>
    </rPh>
    <rPh sb="19" eb="21">
      <t>シンセイ</t>
    </rPh>
    <rPh sb="22" eb="24">
      <t>ジッセキ</t>
    </rPh>
    <rPh sb="24" eb="26">
      <t>ホウコク</t>
    </rPh>
    <rPh sb="27" eb="28">
      <t>サイ</t>
    </rPh>
    <rPh sb="29" eb="31">
      <t>キョウカイ</t>
    </rPh>
    <rPh sb="32" eb="34">
      <t>テイシュツ</t>
    </rPh>
    <phoneticPr fontId="1"/>
  </si>
  <si>
    <t>実績報告の時は、その時に報告する方のみとします。</t>
    <rPh sb="0" eb="2">
      <t>ジッセキ</t>
    </rPh>
    <rPh sb="2" eb="4">
      <t>ホウコク</t>
    </rPh>
    <rPh sb="5" eb="6">
      <t>トキ</t>
    </rPh>
    <rPh sb="10" eb="11">
      <t>トキ</t>
    </rPh>
    <rPh sb="12" eb="14">
      <t>ホウコク</t>
    </rPh>
    <rPh sb="16" eb="17">
      <t>カタ</t>
    </rPh>
    <phoneticPr fontId="1"/>
  </si>
  <si>
    <t>　整備事業と果樹未収益期間支援事業の申請を合わせて行う場合であって支援対象者が異なる場合には、支援対象者の欄の上段に整備事業を行う者（例えば農地中間管理機構等）を記載し、その下段に果樹未収益期間支援事業の支援対象者である担い手（改植後１年以内に当該園地での経営を行うことが確実な、産地計画に位置づけられた担い手）の氏名を記載する。</t>
    <rPh sb="1" eb="3">
      <t>セイビ</t>
    </rPh>
    <rPh sb="3" eb="5">
      <t>ジギョウ</t>
    </rPh>
    <rPh sb="6" eb="8">
      <t>カジュ</t>
    </rPh>
    <rPh sb="8" eb="11">
      <t>ミシュウエキ</t>
    </rPh>
    <rPh sb="11" eb="13">
      <t>キカン</t>
    </rPh>
    <rPh sb="13" eb="15">
      <t>シエン</t>
    </rPh>
    <rPh sb="15" eb="17">
      <t>ジギョウ</t>
    </rPh>
    <rPh sb="18" eb="20">
      <t>シンセイ</t>
    </rPh>
    <rPh sb="21" eb="22">
      <t>ア</t>
    </rPh>
    <rPh sb="25" eb="26">
      <t>オコナ</t>
    </rPh>
    <rPh sb="27" eb="29">
      <t>バアイ</t>
    </rPh>
    <rPh sb="33" eb="35">
      <t>シエン</t>
    </rPh>
    <rPh sb="35" eb="38">
      <t>タイショウシャ</t>
    </rPh>
    <rPh sb="39" eb="40">
      <t>コト</t>
    </rPh>
    <rPh sb="42" eb="44">
      <t>バアイ</t>
    </rPh>
    <rPh sb="47" eb="49">
      <t>シエン</t>
    </rPh>
    <rPh sb="49" eb="52">
      <t>タイショウシャ</t>
    </rPh>
    <rPh sb="53" eb="54">
      <t>ラン</t>
    </rPh>
    <rPh sb="55" eb="57">
      <t>ジョウダン</t>
    </rPh>
    <rPh sb="58" eb="60">
      <t>セイビ</t>
    </rPh>
    <rPh sb="60" eb="62">
      <t>ジギョウ</t>
    </rPh>
    <rPh sb="63" eb="64">
      <t>オコナ</t>
    </rPh>
    <rPh sb="65" eb="66">
      <t>モノ</t>
    </rPh>
    <rPh sb="67" eb="68">
      <t>タト</t>
    </rPh>
    <rPh sb="70" eb="72">
      <t>ノウチ</t>
    </rPh>
    <rPh sb="72" eb="74">
      <t>チュウカン</t>
    </rPh>
    <rPh sb="74" eb="76">
      <t>カンリ</t>
    </rPh>
    <rPh sb="76" eb="78">
      <t>キコウ</t>
    </rPh>
    <rPh sb="78" eb="79">
      <t>トウ</t>
    </rPh>
    <rPh sb="81" eb="83">
      <t>キサイ</t>
    </rPh>
    <rPh sb="87" eb="89">
      <t>ゲダン</t>
    </rPh>
    <rPh sb="90" eb="92">
      <t>カジュ</t>
    </rPh>
    <rPh sb="92" eb="95">
      <t>ミシュウエキ</t>
    </rPh>
    <rPh sb="95" eb="97">
      <t>キカン</t>
    </rPh>
    <rPh sb="97" eb="99">
      <t>シエン</t>
    </rPh>
    <rPh sb="99" eb="101">
      <t>ジギョウ</t>
    </rPh>
    <rPh sb="102" eb="104">
      <t>シエン</t>
    </rPh>
    <rPh sb="104" eb="107">
      <t>タイショウシャ</t>
    </rPh>
    <rPh sb="110" eb="111">
      <t>ニナ</t>
    </rPh>
    <rPh sb="112" eb="113">
      <t>テ</t>
    </rPh>
    <rPh sb="114" eb="116">
      <t>カイショク</t>
    </rPh>
    <rPh sb="116" eb="117">
      <t>ゴ</t>
    </rPh>
    <rPh sb="118" eb="119">
      <t>ネン</t>
    </rPh>
    <rPh sb="119" eb="121">
      <t>イナイ</t>
    </rPh>
    <rPh sb="136" eb="138">
      <t>カクジツ</t>
    </rPh>
    <rPh sb="140" eb="142">
      <t>サンチ</t>
    </rPh>
    <rPh sb="142" eb="144">
      <t>ケイカク</t>
    </rPh>
    <rPh sb="145" eb="147">
      <t>イチ</t>
    </rPh>
    <rPh sb="152" eb="153">
      <t>ニナ</t>
    </rPh>
    <rPh sb="154" eb="155">
      <t>テ</t>
    </rPh>
    <phoneticPr fontId="3"/>
  </si>
  <si>
    <t xml:space="preserve">「転換元（現況）」、「転換先」の欄については、「事業内容」が優良品目・品種への転換もしくは優良品目・品種への転換と同時に小規模園地整備、用水・かん水施設等の整備を実施する場合、「転換元（現況）」、「転換先」の欄にそれぞれの品目及び品種を記入すること。なお、自己育成大苗使用に該当する場合は「自己育成大苗」と備考欄にあわせて記入すること。
</t>
    <rPh sb="68" eb="70">
      <t>ヨウスイ</t>
    </rPh>
    <rPh sb="76" eb="77">
      <t>トウ</t>
    </rPh>
    <rPh sb="128" eb="130">
      <t>ジコ</t>
    </rPh>
    <rPh sb="130" eb="132">
      <t>イクセイ</t>
    </rPh>
    <rPh sb="132" eb="133">
      <t>オオ</t>
    </rPh>
    <rPh sb="133" eb="134">
      <t>ナエ</t>
    </rPh>
    <rPh sb="134" eb="136">
      <t>シヨウ</t>
    </rPh>
    <rPh sb="145" eb="147">
      <t>ジコ</t>
    </rPh>
    <rPh sb="147" eb="149">
      <t>イクセイ</t>
    </rPh>
    <rPh sb="149" eb="150">
      <t>オオ</t>
    </rPh>
    <rPh sb="150" eb="151">
      <t>ナエ</t>
    </rPh>
    <rPh sb="153" eb="156">
      <t>ビコウラン</t>
    </rPh>
    <phoneticPr fontId="3"/>
  </si>
  <si>
    <t xml:space="preserve">小規模園地整備、用水・かん水施設等の整備のみを実施する場合（優良品目・品種への転換と同時に実施しない場合）は、「転換先」の欄にその品目及び品種を記入すること。
</t>
    <rPh sb="58" eb="59">
      <t>サキ</t>
    </rPh>
    <phoneticPr fontId="1"/>
  </si>
  <si>
    <r>
      <t>なお、品目を記入する場合、うんしゅうみかんでは、極早生、早生、普通、根域制限栽培のいずれかを、りんごでは、普通栽培、わい化栽培、新わい化栽培、超高密植栽培のいずれかを、なしでは、普通栽培、ジョイント栽培、根域制限栽培のいずれかを、ぶどうでは、普通栽培、垣根栽培、根域制限栽培のいずれかを、かき及びすももでは普通栽培、ジョイント栽培のいずれかを記入すること。</t>
    </r>
    <r>
      <rPr>
        <sz val="10"/>
        <color rgb="FFFF0000"/>
        <rFont val="ＭＳ 明朝"/>
        <family val="1"/>
        <charset val="128"/>
      </rPr>
      <t/>
    </r>
    <rPh sb="34" eb="40">
      <t>コンイキセイゲンサイバイ</t>
    </rPh>
    <rPh sb="64" eb="65">
      <t>シン</t>
    </rPh>
    <rPh sb="67" eb="68">
      <t>カ</t>
    </rPh>
    <rPh sb="68" eb="70">
      <t>サイバイ</t>
    </rPh>
    <rPh sb="71" eb="72">
      <t>チョウ</t>
    </rPh>
    <rPh sb="72" eb="73">
      <t>コウ</t>
    </rPh>
    <rPh sb="73" eb="75">
      <t>ミッショク</t>
    </rPh>
    <rPh sb="75" eb="77">
      <t>サイバイ</t>
    </rPh>
    <rPh sb="89" eb="91">
      <t>フツウ</t>
    </rPh>
    <rPh sb="91" eb="93">
      <t>サイバイ</t>
    </rPh>
    <rPh sb="99" eb="101">
      <t>サイバイ</t>
    </rPh>
    <rPh sb="102" eb="103">
      <t>コン</t>
    </rPh>
    <rPh sb="103" eb="104">
      <t>イキ</t>
    </rPh>
    <rPh sb="104" eb="106">
      <t>セイゲン</t>
    </rPh>
    <rPh sb="106" eb="108">
      <t>サイバイ</t>
    </rPh>
    <rPh sb="131" eb="137">
      <t>コンイキセイゲンサイバイ</t>
    </rPh>
    <rPh sb="146" eb="147">
      <t>オヨ</t>
    </rPh>
    <phoneticPr fontId="1"/>
  </si>
  <si>
    <t>また、放任園発生防止又は新植を実施する場合は、「転換先」の欄にその品目及び品種等を記入すること。</t>
    <rPh sb="3" eb="6">
      <t>ホウニンエン</t>
    </rPh>
    <rPh sb="6" eb="8">
      <t>ハッセイ</t>
    </rPh>
    <rPh sb="8" eb="10">
      <t>ボウシ</t>
    </rPh>
    <rPh sb="26" eb="27">
      <t>サキ</t>
    </rPh>
    <phoneticPr fontId="1"/>
  </si>
  <si>
    <t xml:space="preserve"> 自然災害関連の改植に合わせて果樹棚等の導入を行う場合には、改植については通常通り記入し、果樹棚等については同じ行の高接の欄を利用して、事業量欄に「果樹棚〇ｍ」等と記入すること。この時、事業費と補助金のみ記入することとし、園地数と面積は無記入とすること。
</t>
    <rPh sb="61" eb="62">
      <t>ラン</t>
    </rPh>
    <rPh sb="63" eb="65">
      <t>リヨウ</t>
    </rPh>
    <phoneticPr fontId="3"/>
  </si>
  <si>
    <t>「事業量」の欄については、優良品目・品種への転換（改植）又は新植を実施する場合は、植栽する苗木の本数を、高接を実施する場合は、穂木の重量を、小規模園地整備（園内道の整備）を実施する場合は、延長×幅員、用水・かん水施設の整備については、整備する撒水施設の延長、スプリンクラーの設置数を記入するなど、事業内容に応じた事業量を記入すること。また、土壌土層改良の、傾斜の緩和については、それぞれ、土壌土層の物理的な改良、面的な傾斜の緩和を主たる目的とし、原則として重機を用いた土木工事であること、設備や施設の事業については、資材や部品の購入のみは補助対象外であり、単純な更新については補助対象外であることに留意すること。</t>
    <rPh sb="1" eb="4">
      <t>ジギョウリョウ</t>
    </rPh>
    <rPh sb="6" eb="7">
      <t>ラン</t>
    </rPh>
    <rPh sb="13" eb="15">
      <t>ユウリョウ</t>
    </rPh>
    <rPh sb="15" eb="17">
      <t>ヒンモク</t>
    </rPh>
    <rPh sb="18" eb="20">
      <t>ヒンシュ</t>
    </rPh>
    <rPh sb="22" eb="24">
      <t>テンカン</t>
    </rPh>
    <rPh sb="25" eb="27">
      <t>カイショク</t>
    </rPh>
    <rPh sb="28" eb="29">
      <t>マタ</t>
    </rPh>
    <rPh sb="30" eb="32">
      <t>シンショク</t>
    </rPh>
    <rPh sb="33" eb="35">
      <t>ジッシ</t>
    </rPh>
    <rPh sb="37" eb="39">
      <t>バアイ</t>
    </rPh>
    <rPh sb="41" eb="43">
      <t>ショクサイ</t>
    </rPh>
    <rPh sb="45" eb="46">
      <t>ナエ</t>
    </rPh>
    <rPh sb="46" eb="47">
      <t>キ</t>
    </rPh>
    <rPh sb="48" eb="50">
      <t>ホンスウ</t>
    </rPh>
    <rPh sb="52" eb="53">
      <t>タカ</t>
    </rPh>
    <rPh sb="53" eb="54">
      <t>ツ</t>
    </rPh>
    <rPh sb="55" eb="57">
      <t>ジッシ</t>
    </rPh>
    <rPh sb="59" eb="61">
      <t>バアイ</t>
    </rPh>
    <rPh sb="63" eb="65">
      <t>ホギ</t>
    </rPh>
    <rPh sb="70" eb="71">
      <t>コ</t>
    </rPh>
    <rPh sb="78" eb="80">
      <t>エンナイ</t>
    </rPh>
    <rPh sb="80" eb="81">
      <t>ドウ</t>
    </rPh>
    <rPh sb="82" eb="84">
      <t>セイビ</t>
    </rPh>
    <rPh sb="86" eb="88">
      <t>ジッシ</t>
    </rPh>
    <rPh sb="90" eb="92">
      <t>バアイ</t>
    </rPh>
    <rPh sb="94" eb="96">
      <t>エンチョウ</t>
    </rPh>
    <rPh sb="100" eb="102">
      <t>ヨウスイ</t>
    </rPh>
    <rPh sb="105" eb="106">
      <t>スイ</t>
    </rPh>
    <rPh sb="106" eb="108">
      <t>シセツ</t>
    </rPh>
    <rPh sb="109" eb="111">
      <t>セイビ</t>
    </rPh>
    <rPh sb="117" eb="119">
      <t>セイビ</t>
    </rPh>
    <rPh sb="121" eb="123">
      <t>サンスイ</t>
    </rPh>
    <rPh sb="123" eb="125">
      <t>シセツ</t>
    </rPh>
    <rPh sb="126" eb="128">
      <t>エンチョウ</t>
    </rPh>
    <rPh sb="137" eb="139">
      <t>セッチ</t>
    </rPh>
    <rPh sb="139" eb="140">
      <t>スウ</t>
    </rPh>
    <rPh sb="141" eb="143">
      <t>キニュウ</t>
    </rPh>
    <rPh sb="148" eb="150">
      <t>ジギョウ</t>
    </rPh>
    <rPh sb="153" eb="154">
      <t>オウ</t>
    </rPh>
    <rPh sb="156" eb="159">
      <t>ジギョウリョウ</t>
    </rPh>
    <rPh sb="160" eb="162">
      <t>キニュウ</t>
    </rPh>
    <rPh sb="170" eb="172">
      <t>ドジョウ</t>
    </rPh>
    <rPh sb="172" eb="174">
      <t>ドソウ</t>
    </rPh>
    <rPh sb="174" eb="176">
      <t>カイリョウ</t>
    </rPh>
    <rPh sb="178" eb="180">
      <t>ケイシャ</t>
    </rPh>
    <rPh sb="181" eb="183">
      <t>カンワ</t>
    </rPh>
    <rPh sb="194" eb="196">
      <t>ドジョウ</t>
    </rPh>
    <rPh sb="196" eb="198">
      <t>ドソウ</t>
    </rPh>
    <rPh sb="199" eb="202">
      <t>ブツリテキ</t>
    </rPh>
    <rPh sb="203" eb="205">
      <t>カイリョウ</t>
    </rPh>
    <rPh sb="206" eb="208">
      <t>メンテキ</t>
    </rPh>
    <rPh sb="209" eb="211">
      <t>ケイシャ</t>
    </rPh>
    <rPh sb="212" eb="214">
      <t>カンワ</t>
    </rPh>
    <rPh sb="215" eb="216">
      <t>シュ</t>
    </rPh>
    <rPh sb="218" eb="220">
      <t>モクテキ</t>
    </rPh>
    <rPh sb="223" eb="225">
      <t>ゲンソク</t>
    </rPh>
    <rPh sb="228" eb="230">
      <t>ジュウキ</t>
    </rPh>
    <rPh sb="231" eb="232">
      <t>モチ</t>
    </rPh>
    <rPh sb="234" eb="236">
      <t>ドボク</t>
    </rPh>
    <rPh sb="236" eb="238">
      <t>コウジ</t>
    </rPh>
    <rPh sb="244" eb="246">
      <t>セツビ</t>
    </rPh>
    <rPh sb="247" eb="249">
      <t>シセツ</t>
    </rPh>
    <rPh sb="250" eb="252">
      <t>ジギョウ</t>
    </rPh>
    <rPh sb="258" eb="260">
      <t>シザイ</t>
    </rPh>
    <rPh sb="261" eb="263">
      <t>ブヒン</t>
    </rPh>
    <rPh sb="264" eb="266">
      <t>コウニュウ</t>
    </rPh>
    <rPh sb="269" eb="271">
      <t>ホジョ</t>
    </rPh>
    <rPh sb="271" eb="274">
      <t>タイショウガイ</t>
    </rPh>
    <rPh sb="278" eb="280">
      <t>タンジュン</t>
    </rPh>
    <rPh sb="281" eb="283">
      <t>コウシン</t>
    </rPh>
    <rPh sb="288" eb="290">
      <t>ホジョ</t>
    </rPh>
    <rPh sb="290" eb="293">
      <t>タイショウガイ</t>
    </rPh>
    <rPh sb="299" eb="301">
      <t>リュウイ</t>
    </rPh>
    <phoneticPr fontId="3"/>
  </si>
  <si>
    <t>「助成単価（定額・定率）」の欄には、補助率が定額助成のものについては助成単価（○○円／㎡）を、補助率が定率助成のものついては1／2以内と記入すること。</t>
    <rPh sb="22" eb="24">
      <t>テイガク</t>
    </rPh>
    <rPh sb="24" eb="26">
      <t>ジョセイ</t>
    </rPh>
    <rPh sb="34" eb="36">
      <t>ジョセイ</t>
    </rPh>
    <rPh sb="36" eb="38">
      <t>タンカ</t>
    </rPh>
    <rPh sb="41" eb="42">
      <t>エン</t>
    </rPh>
    <rPh sb="47" eb="50">
      <t>ホジョリツ</t>
    </rPh>
    <rPh sb="51" eb="53">
      <t>テイリツ</t>
    </rPh>
    <rPh sb="53" eb="55">
      <t>ジョセイ</t>
    </rPh>
    <rPh sb="65" eb="67">
      <t>イナイ</t>
    </rPh>
    <rPh sb="68" eb="70">
      <t>キニュウ</t>
    </rPh>
    <phoneticPr fontId="3"/>
  </si>
  <si>
    <t>「果樹未収益期間支援事業」の事業費の欄には、「実施面積（受益面積）」に4年間（農地中間管理機構が改植、新植を行った後に同機構により保全管理が行われた場合には、当該年数（１年に満たない日数は、これを切り捨てて得た年数。）を減じた年数。）及び助成単価55円／㎡を乗じた額を記入すること。</t>
    <rPh sb="1" eb="12">
      <t>カジュミシュウエキキカンシエンジギョウ</t>
    </rPh>
    <phoneticPr fontId="1"/>
  </si>
  <si>
    <t>移動改植を行う場合は、備考欄に「移動改植」と記入すること。この時、転換先の面積欄については、転換元と転換先の面積のうちどちらか小さい方（事業対象となる面積）を記入すること。</t>
    <phoneticPr fontId="1"/>
  </si>
  <si>
    <t xml:space="preserve">表の欄外にある事業期間については、「初年度　事業着工（予定）：○○年○○月○○日　　→　　事業完了（予定）：○○年○○月○○日」、
　「次年度　事業着工（予定）：○○年　　○○月○○日　　→　　事業完了（予定）：○○年○○月○○日」を、
　いずれも「事業着工（予定）：○○年○○月○○日　　→　　事業完了（予定）：○○年○○月○○」と訂正して記入すること。
　なお、この場合、「植栽の翌々年度までに既存樹を伐採するものとする。」に留意すること。
 </t>
    <phoneticPr fontId="1"/>
  </si>
  <si>
    <t>その他はコピーして入力してください。</t>
    <phoneticPr fontId="1"/>
  </si>
  <si>
    <t>事業費から消費税を算出。補助金は事業費から消費税を控除した額の1/2を入力します。『除税額』には消費税額を入力、</t>
    <rPh sb="0" eb="3">
      <t>ジギョウヒ</t>
    </rPh>
    <rPh sb="5" eb="8">
      <t>ショウヒゼイ</t>
    </rPh>
    <rPh sb="9" eb="11">
      <t>サンシュツ</t>
    </rPh>
    <rPh sb="12" eb="15">
      <t>ホジョキン</t>
    </rPh>
    <rPh sb="16" eb="19">
      <t>ジギョウヒ</t>
    </rPh>
    <rPh sb="21" eb="24">
      <t>ショウヒゼイ</t>
    </rPh>
    <rPh sb="25" eb="27">
      <t>コウジョ</t>
    </rPh>
    <rPh sb="29" eb="30">
      <t>ガク</t>
    </rPh>
    <rPh sb="35" eb="37">
      <t>ニュウリョク</t>
    </rPh>
    <rPh sb="42" eb="44">
      <t>ジョゼイ</t>
    </rPh>
    <rPh sb="44" eb="45">
      <t>ガク</t>
    </rPh>
    <rPh sb="48" eb="51">
      <t>ショウヒゼイ</t>
    </rPh>
    <rPh sb="51" eb="52">
      <t>ガク</t>
    </rPh>
    <rPh sb="53" eb="55">
      <t>ニュウリョク</t>
    </rPh>
    <phoneticPr fontId="1"/>
  </si>
  <si>
    <t>『うち補助金』には消費税の1/2の額とします。</t>
  </si>
  <si>
    <t>事業費から消費税を算出。補助金は事業費から消費税を控除した額を入力します。</t>
    <rPh sb="0" eb="3">
      <t>ジギョウヒ</t>
    </rPh>
    <rPh sb="5" eb="8">
      <t>ショウヒゼイ</t>
    </rPh>
    <rPh sb="9" eb="11">
      <t>サンシュツ</t>
    </rPh>
    <rPh sb="12" eb="15">
      <t>ホジョキン</t>
    </rPh>
    <rPh sb="16" eb="19">
      <t>ジギョウヒ</t>
    </rPh>
    <rPh sb="21" eb="24">
      <t>ショウヒゼイ</t>
    </rPh>
    <rPh sb="25" eb="27">
      <t>コウジョ</t>
    </rPh>
    <rPh sb="29" eb="30">
      <t>ガク</t>
    </rPh>
    <rPh sb="31" eb="33">
      <t>ニュウリョク</t>
    </rPh>
    <phoneticPr fontId="1"/>
  </si>
  <si>
    <t>『除税額』と『うち補助金』は、消費税の額とします。</t>
    <phoneticPr fontId="1"/>
  </si>
  <si>
    <t>西洋なし(普通栽培)</t>
    <phoneticPr fontId="1"/>
  </si>
  <si>
    <t>概ね169</t>
    <phoneticPr fontId="1"/>
  </si>
  <si>
    <t>概ね250</t>
    <phoneticPr fontId="1"/>
  </si>
  <si>
    <t>概ね165</t>
    <phoneticPr fontId="1"/>
  </si>
  <si>
    <t>概ね170</t>
    <phoneticPr fontId="1"/>
  </si>
  <si>
    <t>概ね190</t>
    <phoneticPr fontId="1"/>
  </si>
  <si>
    <t>ただし、次年度完了の計画がある場合は、（①本体）と（②継続理由）シートの記入が必要です。</t>
    <rPh sb="4" eb="7">
      <t>ジネンド</t>
    </rPh>
    <rPh sb="7" eb="9">
      <t>カンリョウ</t>
    </rPh>
    <rPh sb="10" eb="12">
      <t>ケイカク</t>
    </rPh>
    <rPh sb="15" eb="17">
      <t>バアイ</t>
    </rPh>
    <rPh sb="21" eb="23">
      <t>ホンタイ</t>
    </rPh>
    <rPh sb="27" eb="29">
      <t>ケイゾク</t>
    </rPh>
    <rPh sb="29" eb="31">
      <t>リユウ</t>
    </rPh>
    <rPh sb="36" eb="38">
      <t>キニュウ</t>
    </rPh>
    <rPh sb="39" eb="41">
      <t>ヒツヨウ</t>
    </rPh>
    <phoneticPr fontId="1"/>
  </si>
  <si>
    <t>ABC～の『列』の挿入や削除、セルを分割することや結合はしないでください。正しく計算ができなくなります。</t>
    <rPh sb="6" eb="7">
      <t>レツ</t>
    </rPh>
    <rPh sb="9" eb="11">
      <t>ソウニュウ</t>
    </rPh>
    <rPh sb="12" eb="14">
      <t>サクジョ</t>
    </rPh>
    <rPh sb="18" eb="20">
      <t>ブンカツ</t>
    </rPh>
    <rPh sb="25" eb="27">
      <t>ケツゴウ</t>
    </rPh>
    <rPh sb="37" eb="38">
      <t>タダ</t>
    </rPh>
    <rPh sb="40" eb="42">
      <t>ケイサン</t>
    </rPh>
    <phoneticPr fontId="1"/>
  </si>
  <si>
    <t>実施しない事業の列をクループ化や非表示で表示させないことは可能です。</t>
    <rPh sb="0" eb="2">
      <t>ジッシ</t>
    </rPh>
    <rPh sb="5" eb="7">
      <t>ジギョウ</t>
    </rPh>
    <rPh sb="8" eb="9">
      <t>レツ</t>
    </rPh>
    <rPh sb="14" eb="15">
      <t>カ</t>
    </rPh>
    <rPh sb="16" eb="19">
      <t>ヒヒョウジ</t>
    </rPh>
    <rPh sb="20" eb="22">
      <t>ヒョウジ</t>
    </rPh>
    <rPh sb="29" eb="31">
      <t>カノウ</t>
    </rPh>
    <phoneticPr fontId="1"/>
  </si>
  <si>
    <r>
      <rPr>
        <b/>
        <sz val="12"/>
        <color rgb="FFFF0000"/>
        <rFont val="ＭＳ 明朝"/>
        <family val="1"/>
        <charset val="128"/>
      </rPr>
      <t>３号（⓪表紙）は入力しません。</t>
    </r>
    <r>
      <rPr>
        <sz val="12"/>
        <color theme="1"/>
        <rFont val="ＭＳ 明朝"/>
        <family val="1"/>
        <charset val="128"/>
      </rPr>
      <t>総て、①本体シートから自動で入力されます。</t>
    </r>
    <rPh sb="1" eb="2">
      <t>ゴウ</t>
    </rPh>
    <rPh sb="4" eb="6">
      <t>ヒョウシ</t>
    </rPh>
    <rPh sb="8" eb="10">
      <t>ニュウリョク</t>
    </rPh>
    <rPh sb="15" eb="16">
      <t>スベ</t>
    </rPh>
    <rPh sb="19" eb="21">
      <t>ホンタイ</t>
    </rPh>
    <rPh sb="26" eb="28">
      <t>ジドウ</t>
    </rPh>
    <rPh sb="29" eb="31">
      <t>ニュウリョク</t>
    </rPh>
    <phoneticPr fontId="1"/>
  </si>
  <si>
    <t>の改植・新植・放任園発生防止の定額単価は、改植先品目及びその面積を入力すると、自動で単価が入力されます。</t>
    <phoneticPr fontId="1"/>
  </si>
  <si>
    <t>１６・１７行目は改植の植栽密度の計算式、１９・２０行名は新植の植栽密度の計算式を仮入力していますので、事業計画にあったものに変更してください。</t>
    <rPh sb="5" eb="7">
      <t>ギョウメ</t>
    </rPh>
    <rPh sb="8" eb="10">
      <t>カイショク</t>
    </rPh>
    <rPh sb="11" eb="13">
      <t>ショクサイ</t>
    </rPh>
    <rPh sb="13" eb="15">
      <t>ミツド</t>
    </rPh>
    <rPh sb="16" eb="18">
      <t>ケイサン</t>
    </rPh>
    <rPh sb="18" eb="19">
      <t>シキ</t>
    </rPh>
    <rPh sb="25" eb="27">
      <t>ギョウメイ</t>
    </rPh>
    <rPh sb="28" eb="30">
      <t>シンショク</t>
    </rPh>
    <rPh sb="31" eb="33">
      <t>ショクサイ</t>
    </rPh>
    <rPh sb="33" eb="35">
      <t>ミツド</t>
    </rPh>
    <rPh sb="36" eb="39">
      <t>ケイサンシキ</t>
    </rPh>
    <rPh sb="40" eb="41">
      <t>カリ</t>
    </rPh>
    <rPh sb="41" eb="43">
      <t>ニュウリョク</t>
    </rPh>
    <rPh sb="51" eb="55">
      <t>ジギョウケイカク</t>
    </rPh>
    <rPh sb="62" eb="64">
      <t>ヘンコウ</t>
    </rPh>
    <phoneticPr fontId="1"/>
  </si>
  <si>
    <t>拡大／縮小は約７０％としてください。</t>
    <rPh sb="0" eb="2">
      <t>カクダイ</t>
    </rPh>
    <rPh sb="3" eb="5">
      <t>シュクショウ</t>
    </rPh>
    <rPh sb="6" eb="7">
      <t>ヤク</t>
    </rPh>
    <phoneticPr fontId="1"/>
  </si>
  <si>
    <t>【定額事業の補助金・（消費税）除税額の書き方】</t>
    <phoneticPr fontId="1"/>
  </si>
  <si>
    <t>【定率事業の補助金（消費税）除税額の書き方】</t>
    <rPh sb="1" eb="3">
      <t>テイリツ</t>
    </rPh>
    <rPh sb="3" eb="5">
      <t>ジギョウ</t>
    </rPh>
    <rPh sb="6" eb="9">
      <t>ホジョキン</t>
    </rPh>
    <rPh sb="10" eb="13">
      <t>ショウヒゼイ</t>
    </rPh>
    <rPh sb="14" eb="15">
      <t>ジョ</t>
    </rPh>
    <rPh sb="15" eb="16">
      <t>ゼイ</t>
    </rPh>
    <rPh sb="16" eb="17">
      <t>ガク</t>
    </rPh>
    <rPh sb="18" eb="19">
      <t>カ</t>
    </rPh>
    <rPh sb="20" eb="21">
      <t>カタ</t>
    </rPh>
    <phoneticPr fontId="1"/>
  </si>
  <si>
    <t>りんご(朝日ロンバス方式)</t>
    <rPh sb="4" eb="6">
      <t>アサヒ</t>
    </rPh>
    <rPh sb="10" eb="12">
      <t>ホウシキ</t>
    </rPh>
    <phoneticPr fontId="1"/>
  </si>
  <si>
    <t>概ね33</t>
    <phoneticPr fontId="1"/>
  </si>
  <si>
    <t>　</t>
  </si>
  <si>
    <t>は、ダウンリストからの選択（果樹未収益対象者確認欄、品目・課税区分）</t>
    <rPh sb="11" eb="13">
      <t>センタク</t>
    </rPh>
    <rPh sb="26" eb="28">
      <t>ヒンモク</t>
    </rPh>
    <rPh sb="29" eb="31">
      <t>カゼイ</t>
    </rPh>
    <rPh sb="31" eb="33">
      <t>クブン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</si>
</sst>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34">
    <font>
      <sz val="11"/>
      <color theme="1"/>
      <name val="ＭＳ 明朝"/>
      <family val="2"/>
      <charset val="128"/>
    </font>
    <font>
      <sz val="6"/>
      <name val="ＭＳ 明朝"/>
      <family val="2"/>
      <charset val="128"/>
    </font>
    <font>
      <sz val="10"/>
      <color theme="1"/>
      <name val="ＭＳ ゴシック"/>
      <family val="3"/>
      <charset val="128"/>
    </font>
    <font>
      <sz val="10"/>
      <color theme="1"/>
      <name val="ＭＳ 明朝"/>
      <family val="2"/>
      <charset val="128"/>
    </font>
    <font>
      <sz val="8"/>
      <color theme="1"/>
      <name val="ＭＳ 明朝"/>
      <family val="2"/>
      <charset val="128"/>
    </font>
    <font>
      <sz val="9"/>
      <color theme="1"/>
      <name val="ＭＳ ゴシック"/>
      <family val="3"/>
      <charset val="128"/>
    </font>
    <font>
      <sz val="11"/>
      <color theme="1"/>
      <name val="ＭＳ 明朝"/>
      <family val="2"/>
      <charset val="128"/>
    </font>
    <font>
      <sz val="11"/>
      <color rgb="FFFF0000"/>
      <name val="ＭＳ 明朝"/>
      <family val="2"/>
      <charset val="128"/>
    </font>
    <font>
      <sz val="12"/>
      <color theme="1"/>
      <name val="ＭＳ ゴシック"/>
      <family val="3"/>
      <charset val="128"/>
    </font>
    <font>
      <sz val="10"/>
      <color theme="1"/>
      <name val="ＭＳ 明朝"/>
      <family val="1"/>
      <charset val="128"/>
    </font>
    <font>
      <sz val="10"/>
      <name val="ＭＳ 明朝"/>
      <family val="1"/>
      <charset val="128"/>
    </font>
    <font>
      <sz val="7"/>
      <color theme="1"/>
      <name val="ＭＳ ゴシック"/>
      <family val="3"/>
      <charset val="128"/>
    </font>
    <font>
      <sz val="9"/>
      <color theme="1"/>
      <name val="ＭＳ 明朝"/>
      <family val="2"/>
      <charset val="128"/>
    </font>
    <font>
      <sz val="9"/>
      <color theme="1"/>
      <name val="ＭＳ 明朝"/>
      <family val="1"/>
      <charset val="128"/>
    </font>
    <font>
      <b/>
      <sz val="12"/>
      <color theme="1"/>
      <name val="ＭＳ ゴシック"/>
      <family val="3"/>
      <charset val="128"/>
    </font>
    <font>
      <sz val="16"/>
      <color theme="1"/>
      <name val="ＭＳ 明朝"/>
      <family val="2"/>
      <charset val="128"/>
    </font>
    <font>
      <sz val="11"/>
      <color theme="1"/>
      <name val="ＭＳ 明朝"/>
      <family val="1"/>
      <charset val="128"/>
    </font>
    <font>
      <sz val="10"/>
      <name val="ＭＳ 明朝"/>
      <family val="2"/>
      <charset val="128"/>
    </font>
    <font>
      <sz val="11"/>
      <color indexed="81"/>
      <name val="ＭＳ Ｐゴシック"/>
      <family val="3"/>
      <charset val="128"/>
    </font>
    <font>
      <sz val="9"/>
      <color indexed="81"/>
      <name val="MS P ゴシック"/>
      <family val="3"/>
      <charset val="128"/>
    </font>
    <font>
      <sz val="11"/>
      <color indexed="81"/>
      <name val="MS P ゴシック"/>
      <family val="3"/>
      <charset val="128"/>
    </font>
    <font>
      <sz val="12"/>
      <color indexed="81"/>
      <name val="MS P ゴシック"/>
      <family val="3"/>
      <charset val="128"/>
    </font>
    <font>
      <sz val="12"/>
      <color indexed="10"/>
      <name val="MS P ゴシック"/>
      <family val="3"/>
      <charset val="128"/>
    </font>
    <font>
      <sz val="11"/>
      <color indexed="10"/>
      <name val="MS P ゴシック"/>
      <family val="3"/>
      <charset val="128"/>
    </font>
    <font>
      <sz val="12"/>
      <color theme="1"/>
      <name val="ＭＳ 明朝"/>
      <family val="1"/>
      <charset val="128"/>
    </font>
    <font>
      <b/>
      <sz val="12"/>
      <color theme="1"/>
      <name val="ＭＳ 明朝"/>
      <family val="1"/>
      <charset val="128"/>
    </font>
    <font>
      <sz val="12"/>
      <color rgb="FFFF0000"/>
      <name val="ＭＳ 明朝"/>
      <family val="1"/>
      <charset val="128"/>
    </font>
    <font>
      <b/>
      <sz val="12"/>
      <color rgb="FFFF0000"/>
      <name val="ＭＳ 明朝"/>
      <family val="1"/>
      <charset val="128"/>
    </font>
    <font>
      <sz val="12"/>
      <name val="ＭＳ 明朝"/>
      <family val="1"/>
      <charset val="128"/>
    </font>
    <font>
      <sz val="10"/>
      <color rgb="FFFF0000"/>
      <name val="ＭＳ 明朝"/>
      <family val="1"/>
      <charset val="128"/>
    </font>
    <font>
      <strike/>
      <sz val="10"/>
      <name val="ＭＳ 明朝"/>
      <family val="1"/>
      <charset val="128"/>
    </font>
    <font>
      <sz val="9"/>
      <color rgb="FFFF0000"/>
      <name val="ＭＳ ゴシック"/>
      <family val="3"/>
      <charset val="128"/>
    </font>
    <font>
      <sz val="10"/>
      <color rgb="FFFF0000"/>
      <name val="ＭＳ ゴシック"/>
      <family val="3"/>
      <charset val="128"/>
    </font>
    <font>
      <b/>
      <sz val="9"/>
      <color indexed="10"/>
      <name val="MS P ゴシック"/>
      <family val="3"/>
      <charset val="128"/>
    </font>
  </fonts>
  <fills count="7">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s>
  <borders count="131">
    <border>
      <left/>
      <right/>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style="thin">
        <color auto="1"/>
      </right>
      <top/>
      <bottom/>
      <diagonal/>
    </border>
    <border>
      <left style="thin">
        <color auto="1"/>
      </left>
      <right style="thin">
        <color auto="1"/>
      </right>
      <top style="thin">
        <color auto="1"/>
      </top>
      <bottom style="medium">
        <color auto="1"/>
      </bottom>
      <diagonal/>
    </border>
    <border>
      <left style="thin">
        <color auto="1"/>
      </left>
      <right/>
      <top/>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style="thin">
        <color auto="1"/>
      </top>
      <bottom style="medium">
        <color auto="1"/>
      </bottom>
      <diagonal/>
    </border>
    <border>
      <left style="medium">
        <color auto="1"/>
      </left>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auto="1"/>
      </right>
      <top style="thin">
        <color auto="1"/>
      </top>
      <bottom/>
      <diagonal/>
    </border>
    <border>
      <left style="medium">
        <color auto="1"/>
      </left>
      <right/>
      <top style="thin">
        <color auto="1"/>
      </top>
      <bottom/>
      <diagonal/>
    </border>
    <border>
      <left style="thin">
        <color indexed="64"/>
      </left>
      <right style="thin">
        <color indexed="64"/>
      </right>
      <top style="thin">
        <color indexed="64"/>
      </top>
      <bottom style="thin">
        <color indexed="64"/>
      </bottom>
      <diagonal/>
    </border>
    <border>
      <left/>
      <right style="medium">
        <color auto="1"/>
      </right>
      <top style="thin">
        <color auto="1"/>
      </top>
      <bottom style="thin">
        <color auto="1"/>
      </bottom>
      <diagonal/>
    </border>
    <border>
      <left style="thin">
        <color auto="1"/>
      </left>
      <right style="medium">
        <color indexed="64"/>
      </right>
      <top/>
      <bottom/>
      <diagonal/>
    </border>
    <border>
      <left style="medium">
        <color auto="1"/>
      </left>
      <right style="thin">
        <color indexed="64"/>
      </right>
      <top style="hair">
        <color auto="1"/>
      </top>
      <bottom style="hair">
        <color auto="1"/>
      </bottom>
      <diagonal/>
    </border>
    <border>
      <left style="thin">
        <color indexed="64"/>
      </left>
      <right style="thin">
        <color indexed="64"/>
      </right>
      <top/>
      <bottom style="thin">
        <color indexed="64"/>
      </bottom>
      <diagonal/>
    </border>
    <border>
      <left style="medium">
        <color auto="1"/>
      </left>
      <right/>
      <top style="hair">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style="hair">
        <color auto="1"/>
      </top>
      <bottom style="hair">
        <color auto="1"/>
      </bottom>
      <diagonal/>
    </border>
    <border>
      <left/>
      <right style="medium">
        <color indexed="64"/>
      </right>
      <top/>
      <bottom style="thin">
        <color auto="1"/>
      </bottom>
      <diagonal/>
    </border>
    <border>
      <left style="thin">
        <color indexed="64"/>
      </left>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top style="medium">
        <color auto="1"/>
      </top>
      <bottom/>
      <diagonal/>
    </border>
    <border>
      <left/>
      <right style="medium">
        <color indexed="64"/>
      </right>
      <top style="medium">
        <color auto="1"/>
      </top>
      <bottom/>
      <diagonal/>
    </border>
    <border>
      <left/>
      <right style="medium">
        <color indexed="64"/>
      </right>
      <top/>
      <bottom/>
      <diagonal/>
    </border>
    <border>
      <left/>
      <right style="medium">
        <color indexed="64"/>
      </right>
      <top style="thin">
        <color auto="1"/>
      </top>
      <bottom style="medium">
        <color indexed="64"/>
      </bottom>
      <diagonal/>
    </border>
    <border>
      <left/>
      <right/>
      <top style="thin">
        <color auto="1"/>
      </top>
      <bottom/>
      <diagonal/>
    </border>
    <border>
      <left/>
      <right style="medium">
        <color auto="1"/>
      </right>
      <top style="thin">
        <color auto="1"/>
      </top>
      <bottom/>
      <diagonal/>
    </border>
    <border>
      <left style="thin">
        <color auto="1"/>
      </left>
      <right style="medium">
        <color auto="1"/>
      </right>
      <top style="thin">
        <color auto="1"/>
      </top>
      <bottom style="medium">
        <color auto="1"/>
      </bottom>
      <diagonal/>
    </border>
    <border>
      <left style="thin">
        <color auto="1"/>
      </left>
      <right style="thin">
        <color auto="1"/>
      </right>
      <top style="hair">
        <color auto="1"/>
      </top>
      <bottom style="thin">
        <color auto="1"/>
      </bottom>
      <diagonal/>
    </border>
    <border>
      <left style="medium">
        <color indexed="64"/>
      </left>
      <right style="thin">
        <color auto="1"/>
      </right>
      <top style="medium">
        <color auto="1"/>
      </top>
      <bottom/>
      <diagonal/>
    </border>
    <border>
      <left/>
      <right style="medium">
        <color auto="1"/>
      </right>
      <top style="medium">
        <color auto="1"/>
      </top>
      <bottom style="thin">
        <color auto="1"/>
      </bottom>
      <diagonal/>
    </border>
    <border>
      <left/>
      <right style="medium">
        <color indexed="64"/>
      </right>
      <top style="hair">
        <color auto="1"/>
      </top>
      <bottom style="hair">
        <color auto="1"/>
      </bottom>
      <diagonal/>
    </border>
    <border>
      <left/>
      <right style="medium">
        <color auto="1"/>
      </right>
      <top style="hair">
        <color auto="1"/>
      </top>
      <bottom style="thin">
        <color auto="1"/>
      </bottom>
      <diagonal/>
    </border>
    <border>
      <left style="medium">
        <color auto="1"/>
      </left>
      <right/>
      <top style="hair">
        <color auto="1"/>
      </top>
      <bottom style="thin">
        <color indexed="64"/>
      </bottom>
      <diagonal/>
    </border>
    <border>
      <left/>
      <right/>
      <top style="thin">
        <color auto="1"/>
      </top>
      <bottom style="medium">
        <color auto="1"/>
      </bottom>
      <diagonal/>
    </border>
    <border>
      <left style="medium">
        <color auto="1"/>
      </left>
      <right style="medium">
        <color auto="1"/>
      </right>
      <top style="thin">
        <color auto="1"/>
      </top>
      <bottom style="thin">
        <color indexed="64"/>
      </bottom>
      <diagonal/>
    </border>
    <border>
      <left/>
      <right style="thin">
        <color indexed="64"/>
      </right>
      <top/>
      <bottom style="thin">
        <color auto="1"/>
      </bottom>
      <diagonal/>
    </border>
    <border>
      <left style="thin">
        <color auto="1"/>
      </left>
      <right style="thin">
        <color auto="1"/>
      </right>
      <top/>
      <bottom style="hair">
        <color auto="1"/>
      </bottom>
      <diagonal/>
    </border>
    <border>
      <left style="medium">
        <color auto="1"/>
      </left>
      <right style="medium">
        <color auto="1"/>
      </right>
      <top style="medium">
        <color auto="1"/>
      </top>
      <bottom style="thin">
        <color auto="1"/>
      </bottom>
      <diagonal/>
    </border>
    <border>
      <left style="thin">
        <color indexed="64"/>
      </left>
      <right/>
      <top style="hair">
        <color auto="1"/>
      </top>
      <bottom style="thin">
        <color auto="1"/>
      </bottom>
      <diagonal/>
    </border>
    <border>
      <left style="thin">
        <color indexed="64"/>
      </left>
      <right style="thin">
        <color indexed="64"/>
      </right>
      <top style="thin">
        <color indexed="64"/>
      </top>
      <bottom style="hair">
        <color indexed="64"/>
      </bottom>
      <diagonal/>
    </border>
    <border diagonalUp="1">
      <left style="thin">
        <color auto="1"/>
      </left>
      <right style="medium">
        <color auto="1"/>
      </right>
      <top style="thin">
        <color auto="1"/>
      </top>
      <bottom style="medium">
        <color auto="1"/>
      </bottom>
      <diagonal style="thin">
        <color auto="1"/>
      </diagonal>
    </border>
    <border diagonalUp="1">
      <left style="medium">
        <color auto="1"/>
      </left>
      <right/>
      <top style="thin">
        <color auto="1"/>
      </top>
      <bottom style="medium">
        <color auto="1"/>
      </bottom>
      <diagonal style="thin">
        <color auto="1"/>
      </diagonal>
    </border>
    <border diagonalUp="1">
      <left style="medium">
        <color auto="1"/>
      </left>
      <right style="thin">
        <color auto="1"/>
      </right>
      <top style="thin">
        <color auto="1"/>
      </top>
      <bottom style="medium">
        <color auto="1"/>
      </bottom>
      <diagonal style="thin">
        <color auto="1"/>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style="thin">
        <color auto="1"/>
      </left>
      <right style="thin">
        <color auto="1"/>
      </right>
      <top style="thin">
        <color auto="1"/>
      </top>
      <bottom style="thin">
        <color auto="1"/>
      </bottom>
      <diagonal style="thin">
        <color auto="1"/>
      </diagonal>
    </border>
    <border>
      <left style="thin">
        <color indexed="64"/>
      </left>
      <right style="hair">
        <color auto="1"/>
      </right>
      <top style="thin">
        <color auto="1"/>
      </top>
      <bottom/>
      <diagonal/>
    </border>
    <border>
      <left style="thin">
        <color auto="1"/>
      </left>
      <right style="hair">
        <color auto="1"/>
      </right>
      <top/>
      <bottom/>
      <diagonal/>
    </border>
    <border>
      <left style="thin">
        <color auto="1"/>
      </left>
      <right style="hair">
        <color auto="1"/>
      </right>
      <top style="hair">
        <color auto="1"/>
      </top>
      <bottom style="hair">
        <color auto="1"/>
      </bottom>
      <diagonal/>
    </border>
    <border>
      <left style="thin">
        <color indexed="64"/>
      </left>
      <right style="hair">
        <color auto="1"/>
      </right>
      <top/>
      <bottom style="thin">
        <color indexed="64"/>
      </bottom>
      <diagonal/>
    </border>
    <border>
      <left style="thin">
        <color auto="1"/>
      </left>
      <right style="hair">
        <color auto="1"/>
      </right>
      <top style="thin">
        <color auto="1"/>
      </top>
      <bottom style="medium">
        <color auto="1"/>
      </bottom>
      <diagonal/>
    </border>
    <border>
      <left style="hair">
        <color auto="1"/>
      </left>
      <right style="thin">
        <color auto="1"/>
      </right>
      <top style="thin">
        <color auto="1"/>
      </top>
      <bottom/>
      <diagonal/>
    </border>
    <border>
      <left style="hair">
        <color auto="1"/>
      </left>
      <right style="thin">
        <color auto="1"/>
      </right>
      <top/>
      <bottom/>
      <diagonal/>
    </border>
    <border>
      <left style="hair">
        <color auto="1"/>
      </left>
      <right style="thin">
        <color auto="1"/>
      </right>
      <top style="hair">
        <color auto="1"/>
      </top>
      <bottom style="hair">
        <color auto="1"/>
      </bottom>
      <diagonal/>
    </border>
    <border>
      <left style="hair">
        <color auto="1"/>
      </left>
      <right style="thin">
        <color auto="1"/>
      </right>
      <top style="thin">
        <color auto="1"/>
      </top>
      <bottom style="medium">
        <color auto="1"/>
      </bottom>
      <diagonal/>
    </border>
    <border>
      <left style="medium">
        <color auto="1"/>
      </left>
      <right/>
      <top/>
      <bottom style="hair">
        <color auto="1"/>
      </bottom>
      <diagonal/>
    </border>
    <border>
      <left/>
      <right style="thin">
        <color auto="1"/>
      </right>
      <top/>
      <bottom style="hair">
        <color auto="1"/>
      </bottom>
      <diagonal/>
    </border>
    <border>
      <left style="thin">
        <color auto="1"/>
      </left>
      <right style="medium">
        <color indexed="64"/>
      </right>
      <top/>
      <bottom style="hair">
        <color auto="1"/>
      </bottom>
      <diagonal/>
    </border>
    <border>
      <left style="medium">
        <color indexed="64"/>
      </left>
      <right style="medium">
        <color indexed="64"/>
      </right>
      <top/>
      <bottom style="hair">
        <color auto="1"/>
      </bottom>
      <diagonal/>
    </border>
    <border>
      <left style="thin">
        <color auto="1"/>
      </left>
      <right/>
      <top/>
      <bottom style="hair">
        <color auto="1"/>
      </bottom>
      <diagonal/>
    </border>
    <border>
      <left/>
      <right style="medium">
        <color indexed="64"/>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medium">
        <color indexed="64"/>
      </left>
      <right style="medium">
        <color indexed="64"/>
      </right>
      <top style="thin">
        <color indexed="64"/>
      </top>
      <bottom/>
      <diagonal/>
    </border>
    <border>
      <left style="thin">
        <color auto="1"/>
      </left>
      <right style="medium">
        <color indexed="64"/>
      </right>
      <top/>
      <bottom style="thin">
        <color indexed="64"/>
      </bottom>
      <diagonal/>
    </border>
    <border>
      <left style="medium">
        <color auto="1"/>
      </left>
      <right style="medium">
        <color indexed="64"/>
      </right>
      <top style="medium">
        <color rgb="FFFF0000"/>
      </top>
      <bottom style="medium">
        <color rgb="FFFF0000"/>
      </bottom>
      <diagonal/>
    </border>
    <border>
      <left style="medium">
        <color auto="1"/>
      </left>
      <right/>
      <top style="medium">
        <color rgb="FFFF0000"/>
      </top>
      <bottom style="medium">
        <color rgb="FFFF0000"/>
      </bottom>
      <diagonal/>
    </border>
    <border>
      <left style="thin">
        <color indexed="64"/>
      </left>
      <right style="thin">
        <color auto="1"/>
      </right>
      <top style="medium">
        <color rgb="FFFF0000"/>
      </top>
      <bottom style="medium">
        <color rgb="FFFF0000"/>
      </bottom>
      <diagonal/>
    </border>
    <border>
      <left/>
      <right style="thin">
        <color auto="1"/>
      </right>
      <top style="medium">
        <color rgb="FFFF0000"/>
      </top>
      <bottom style="medium">
        <color rgb="FFFF0000"/>
      </bottom>
      <diagonal/>
    </border>
    <border>
      <left style="thin">
        <color auto="1"/>
      </left>
      <right style="medium">
        <color indexed="64"/>
      </right>
      <top style="medium">
        <color rgb="FFFF0000"/>
      </top>
      <bottom style="medium">
        <color rgb="FFFF0000"/>
      </bottom>
      <diagonal/>
    </border>
    <border>
      <left style="medium">
        <color indexed="64"/>
      </left>
      <right style="thin">
        <color auto="1"/>
      </right>
      <top style="medium">
        <color rgb="FFFF0000"/>
      </top>
      <bottom style="medium">
        <color rgb="FFFF0000"/>
      </bottom>
      <diagonal/>
    </border>
    <border>
      <left style="thin">
        <color auto="1"/>
      </left>
      <right/>
      <top style="medium">
        <color rgb="FFFF0000"/>
      </top>
      <bottom style="medium">
        <color rgb="FFFF0000"/>
      </bottom>
      <diagonal/>
    </border>
    <border>
      <left/>
      <right style="medium">
        <color auto="1"/>
      </right>
      <top style="medium">
        <color rgb="FFFF0000"/>
      </top>
      <bottom style="medium">
        <color rgb="FFFF0000"/>
      </bottom>
      <diagonal/>
    </border>
    <border>
      <left/>
      <right/>
      <top style="medium">
        <color rgb="FFFF0000"/>
      </top>
      <bottom style="medium">
        <color rgb="FFFF0000"/>
      </bottom>
      <diagonal/>
    </border>
    <border>
      <left style="thin">
        <color indexed="64"/>
      </left>
      <right style="hair">
        <color auto="1"/>
      </right>
      <top style="medium">
        <color rgb="FFFF0000"/>
      </top>
      <bottom style="medium">
        <color rgb="FFFF0000"/>
      </bottom>
      <diagonal/>
    </border>
    <border>
      <left style="hair">
        <color auto="1"/>
      </left>
      <right style="thin">
        <color auto="1"/>
      </right>
      <top style="medium">
        <color rgb="FFFF0000"/>
      </top>
      <bottom style="medium">
        <color rgb="FFFF0000"/>
      </bottom>
      <diagonal/>
    </border>
    <border>
      <left/>
      <right/>
      <top/>
      <bottom style="hair">
        <color auto="1"/>
      </bottom>
      <diagonal/>
    </border>
    <border>
      <left/>
      <right/>
      <top style="hair">
        <color auto="1"/>
      </top>
      <bottom style="hair">
        <color auto="1"/>
      </bottom>
      <diagonal/>
    </border>
    <border>
      <left style="medium">
        <color auto="1"/>
      </left>
      <right style="thin">
        <color indexed="64"/>
      </right>
      <top/>
      <bottom style="medium">
        <color rgb="FFFF0000"/>
      </bottom>
      <diagonal/>
    </border>
    <border>
      <left style="medium">
        <color auto="1"/>
      </left>
      <right/>
      <top/>
      <bottom style="medium">
        <color rgb="FFFF0000"/>
      </bottom>
      <diagonal/>
    </border>
    <border>
      <left/>
      <right style="thin">
        <color indexed="64"/>
      </right>
      <top/>
      <bottom style="medium">
        <color rgb="FFFF0000"/>
      </bottom>
      <diagonal/>
    </border>
    <border>
      <left style="thin">
        <color indexed="64"/>
      </left>
      <right style="thin">
        <color indexed="64"/>
      </right>
      <top/>
      <bottom style="medium">
        <color rgb="FFFF0000"/>
      </bottom>
      <diagonal/>
    </border>
    <border diagonalUp="1">
      <left style="thin">
        <color indexed="64"/>
      </left>
      <right style="thin">
        <color indexed="64"/>
      </right>
      <top style="thin">
        <color auto="1"/>
      </top>
      <bottom style="medium">
        <color auto="1"/>
      </bottom>
      <diagonal style="thin">
        <color auto="1"/>
      </diagonal>
    </border>
    <border>
      <left style="thin">
        <color auto="1"/>
      </left>
      <right style="medium">
        <color indexed="64"/>
      </right>
      <top/>
      <bottom style="medium">
        <color rgb="FFFF0000"/>
      </bottom>
      <diagonal/>
    </border>
    <border diagonalUp="1">
      <left/>
      <right style="thin">
        <color auto="1"/>
      </right>
      <top style="thin">
        <color auto="1"/>
      </top>
      <bottom style="medium">
        <color auto="1"/>
      </bottom>
      <diagonal style="thin">
        <color auto="1"/>
      </diagonal>
    </border>
    <border>
      <left style="medium">
        <color auto="1"/>
      </left>
      <right style="medium">
        <color indexed="64"/>
      </right>
      <top style="medium">
        <color rgb="FFFF0000"/>
      </top>
      <bottom style="hair">
        <color auto="1"/>
      </bottom>
      <diagonal/>
    </border>
    <border>
      <left style="medium">
        <color auto="1"/>
      </left>
      <right/>
      <top style="medium">
        <color rgb="FFFF0000"/>
      </top>
      <bottom style="hair">
        <color auto="1"/>
      </bottom>
      <diagonal/>
    </border>
    <border>
      <left style="thin">
        <color indexed="64"/>
      </left>
      <right style="thin">
        <color indexed="64"/>
      </right>
      <top style="medium">
        <color rgb="FFFF0000"/>
      </top>
      <bottom style="hair">
        <color auto="1"/>
      </bottom>
      <diagonal/>
    </border>
    <border>
      <left/>
      <right style="thin">
        <color indexed="64"/>
      </right>
      <top style="medium">
        <color rgb="FFFF0000"/>
      </top>
      <bottom style="hair">
        <color auto="1"/>
      </bottom>
      <diagonal/>
    </border>
    <border>
      <left style="thin">
        <color auto="1"/>
      </left>
      <right style="medium">
        <color indexed="64"/>
      </right>
      <top style="medium">
        <color rgb="FFFF0000"/>
      </top>
      <bottom style="hair">
        <color auto="1"/>
      </bottom>
      <diagonal/>
    </border>
    <border>
      <left/>
      <right/>
      <top style="medium">
        <color rgb="FFFF0000"/>
      </top>
      <bottom style="hair">
        <color auto="1"/>
      </bottom>
      <diagonal/>
    </border>
    <border>
      <left style="thin">
        <color indexed="64"/>
      </left>
      <right/>
      <top style="medium">
        <color rgb="FFFF0000"/>
      </top>
      <bottom style="hair">
        <color auto="1"/>
      </bottom>
      <diagonal/>
    </border>
    <border>
      <left style="medium">
        <color auto="1"/>
      </left>
      <right style="thin">
        <color auto="1"/>
      </right>
      <top style="medium">
        <color rgb="FFFF0000"/>
      </top>
      <bottom style="hair">
        <color auto="1"/>
      </bottom>
      <diagonal/>
    </border>
    <border>
      <left/>
      <right style="medium">
        <color indexed="64"/>
      </right>
      <top style="medium">
        <color rgb="FFFF0000"/>
      </top>
      <bottom style="hair">
        <color auto="1"/>
      </bottom>
      <diagonal/>
    </border>
    <border>
      <left style="hair">
        <color auto="1"/>
      </left>
      <right style="thin">
        <color indexed="64"/>
      </right>
      <top style="medium">
        <color rgb="FFFF0000"/>
      </top>
      <bottom style="hair">
        <color auto="1"/>
      </bottom>
      <diagonal/>
    </border>
    <border>
      <left style="thin">
        <color indexed="64"/>
      </left>
      <right style="hair">
        <color auto="1"/>
      </right>
      <top style="medium">
        <color rgb="FFFF0000"/>
      </top>
      <bottom style="hair">
        <color auto="1"/>
      </bottom>
      <diagonal/>
    </border>
    <border>
      <left style="thin">
        <color auto="1"/>
      </left>
      <right/>
      <top/>
      <bottom style="medium">
        <color auto="1"/>
      </bottom>
      <diagonal/>
    </border>
    <border>
      <left style="medium">
        <color auto="1"/>
      </left>
      <right/>
      <top style="medium">
        <color rgb="FFFF0000"/>
      </top>
      <bottom/>
      <diagonal/>
    </border>
    <border>
      <left style="thin">
        <color indexed="64"/>
      </left>
      <right style="thin">
        <color indexed="64"/>
      </right>
      <top style="medium">
        <color rgb="FFFF0000"/>
      </top>
      <bottom/>
      <diagonal/>
    </border>
    <border>
      <left style="medium">
        <color indexed="64"/>
      </left>
      <right style="thin">
        <color auto="1"/>
      </right>
      <top style="thin">
        <color auto="1"/>
      </top>
      <bottom style="medium">
        <color indexed="64"/>
      </bottom>
      <diagonal/>
    </border>
    <border>
      <left style="medium">
        <color auto="1"/>
      </left>
      <right style="thin">
        <color indexed="64"/>
      </right>
      <top style="medium">
        <color rgb="FFFF0000"/>
      </top>
      <bottom/>
      <diagonal/>
    </border>
    <border>
      <left style="thin">
        <color indexed="64"/>
      </left>
      <right/>
      <top style="medium">
        <color auto="1"/>
      </top>
      <bottom/>
      <diagonal/>
    </border>
    <border>
      <left style="thin">
        <color indexed="64"/>
      </left>
      <right/>
      <top/>
      <bottom style="medium">
        <color rgb="FFFF0000"/>
      </bottom>
      <diagonal/>
    </border>
    <border>
      <left/>
      <right/>
      <top/>
      <bottom style="medium">
        <color indexed="64"/>
      </bottom>
      <diagonal/>
    </border>
    <border>
      <left/>
      <right style="thin">
        <color indexed="64"/>
      </right>
      <top style="medium">
        <color rgb="FFFF0000"/>
      </top>
      <bottom/>
      <diagonal/>
    </border>
    <border>
      <left style="hair">
        <color auto="1"/>
      </left>
      <right style="hair">
        <color auto="1"/>
      </right>
      <top style="hair">
        <color auto="1"/>
      </top>
      <bottom style="hair">
        <color auto="1"/>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99">
    <xf numFmtId="0" fontId="0" fillId="0" borderId="0" xfId="0">
      <alignment vertical="center"/>
    </xf>
    <xf numFmtId="0" fontId="2" fillId="0" borderId="0" xfId="0" applyFont="1">
      <alignment vertical="center"/>
    </xf>
    <xf numFmtId="0" fontId="3" fillId="0" borderId="0" xfId="0" applyFont="1" applyBorder="1" applyAlignment="1">
      <alignment vertical="center"/>
    </xf>
    <xf numFmtId="0" fontId="2" fillId="0" borderId="0" xfId="0" applyFont="1" applyBorder="1">
      <alignment vertical="center"/>
    </xf>
    <xf numFmtId="0" fontId="2" fillId="0" borderId="20" xfId="0" applyFont="1" applyBorder="1">
      <alignment vertical="center"/>
    </xf>
    <xf numFmtId="0" fontId="2" fillId="0" borderId="1" xfId="0" applyFont="1" applyBorder="1">
      <alignment vertical="center"/>
    </xf>
    <xf numFmtId="0" fontId="2" fillId="0" borderId="6" xfId="0" applyFont="1" applyBorder="1" applyAlignment="1">
      <alignment horizontal="center" vertical="center"/>
    </xf>
    <xf numFmtId="0" fontId="2" fillId="0" borderId="1" xfId="0" applyFont="1" applyBorder="1" applyAlignment="1">
      <alignment vertical="center" shrinkToFit="1"/>
    </xf>
    <xf numFmtId="0" fontId="2" fillId="0" borderId="11" xfId="0" applyFont="1" applyBorder="1" applyAlignment="1">
      <alignment vertical="center" shrinkToFit="1"/>
    </xf>
    <xf numFmtId="0" fontId="2" fillId="0" borderId="26" xfId="0" applyFont="1" applyBorder="1">
      <alignment vertical="center"/>
    </xf>
    <xf numFmtId="0" fontId="2" fillId="3" borderId="1" xfId="0" applyFont="1" applyFill="1" applyBorder="1" applyAlignment="1">
      <alignment vertical="center" shrinkToFit="1"/>
    </xf>
    <xf numFmtId="0" fontId="2" fillId="0" borderId="31" xfId="0" applyFont="1" applyBorder="1">
      <alignment vertical="center"/>
    </xf>
    <xf numFmtId="0" fontId="2" fillId="0" borderId="32" xfId="0" applyFont="1" applyBorder="1">
      <alignment vertical="center"/>
    </xf>
    <xf numFmtId="0" fontId="2" fillId="3" borderId="32" xfId="0" applyFont="1" applyFill="1" applyBorder="1" applyAlignment="1">
      <alignment vertical="center" shrinkToFit="1"/>
    </xf>
    <xf numFmtId="0" fontId="2" fillId="0" borderId="32" xfId="0" applyFont="1" applyBorder="1" applyAlignment="1">
      <alignment vertical="center" shrinkToFit="1"/>
    </xf>
    <xf numFmtId="0" fontId="2" fillId="0" borderId="33" xfId="0" applyFont="1" applyBorder="1" applyAlignment="1">
      <alignment vertical="center" shrinkToFit="1"/>
    </xf>
    <xf numFmtId="0" fontId="2" fillId="0" borderId="37" xfId="0" applyFont="1" applyBorder="1">
      <alignment vertical="center"/>
    </xf>
    <xf numFmtId="0" fontId="2" fillId="0" borderId="35" xfId="0" applyFont="1" applyBorder="1" applyAlignment="1">
      <alignment vertical="center" shrinkToFit="1"/>
    </xf>
    <xf numFmtId="0" fontId="2" fillId="0" borderId="36" xfId="0" applyFont="1" applyBorder="1" applyAlignment="1">
      <alignment vertical="center" shrinkToFit="1"/>
    </xf>
    <xf numFmtId="0" fontId="2" fillId="0" borderId="0" xfId="0" applyFont="1" applyBorder="1" applyAlignment="1">
      <alignment horizontal="center" vertical="center"/>
    </xf>
    <xf numFmtId="0" fontId="0" fillId="0" borderId="0" xfId="0" applyAlignment="1">
      <alignment horizontal="right" vertical="center"/>
    </xf>
    <xf numFmtId="0" fontId="2" fillId="0" borderId="0" xfId="0" applyFont="1" applyAlignment="1">
      <alignment horizontal="center" vertical="center"/>
    </xf>
    <xf numFmtId="0" fontId="3" fillId="0" borderId="0" xfId="0" applyFont="1" applyBorder="1" applyAlignment="1">
      <alignment horizontal="center" vertical="center"/>
    </xf>
    <xf numFmtId="0" fontId="2" fillId="0" borderId="24" xfId="0" applyFont="1" applyBorder="1">
      <alignment vertical="center"/>
    </xf>
    <xf numFmtId="0" fontId="2" fillId="0" borderId="30" xfId="0" applyFont="1" applyBorder="1">
      <alignment vertical="center"/>
    </xf>
    <xf numFmtId="0" fontId="0" fillId="0" borderId="0" xfId="0" applyFill="1">
      <alignment vertical="center"/>
    </xf>
    <xf numFmtId="0" fontId="0" fillId="0" borderId="0" xfId="0" applyFill="1" applyAlignment="1">
      <alignment horizontal="center" vertical="center"/>
    </xf>
    <xf numFmtId="0" fontId="2" fillId="0" borderId="26" xfId="0" applyFont="1" applyFill="1" applyBorder="1" applyAlignment="1">
      <alignment horizontal="right" vertical="center"/>
    </xf>
    <xf numFmtId="0" fontId="7" fillId="0" borderId="0" xfId="0" applyFont="1" applyFill="1">
      <alignment vertical="center"/>
    </xf>
    <xf numFmtId="0" fontId="2" fillId="0" borderId="45" xfId="0" applyFont="1" applyBorder="1" applyAlignment="1">
      <alignment vertical="center"/>
    </xf>
    <xf numFmtId="176" fontId="2" fillId="0" borderId="11" xfId="0" applyNumberFormat="1" applyFont="1" applyBorder="1" applyAlignment="1">
      <alignment vertical="center" shrinkToFit="1"/>
    </xf>
    <xf numFmtId="176" fontId="2" fillId="0" borderId="33" xfId="0" applyNumberFormat="1" applyFont="1" applyBorder="1" applyAlignment="1">
      <alignment vertical="center" shrinkToFit="1"/>
    </xf>
    <xf numFmtId="0" fontId="2" fillId="0" borderId="44" xfId="0" applyFont="1" applyBorder="1" applyAlignment="1">
      <alignment horizontal="center" vertical="center"/>
    </xf>
    <xf numFmtId="0" fontId="5" fillId="3" borderId="26" xfId="0" applyFont="1" applyFill="1" applyBorder="1" applyAlignment="1">
      <alignment horizontal="left" vertical="center" indent="2"/>
    </xf>
    <xf numFmtId="0" fontId="8" fillId="0" borderId="0" xfId="0" applyFont="1" applyAlignment="1">
      <alignment vertical="center"/>
    </xf>
    <xf numFmtId="0" fontId="2" fillId="0" borderId="45" xfId="0" applyFont="1" applyBorder="1" applyAlignment="1">
      <alignment horizontal="right" vertical="center"/>
    </xf>
    <xf numFmtId="0" fontId="2" fillId="0" borderId="45"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vertical="center"/>
    </xf>
    <xf numFmtId="176" fontId="2" fillId="0" borderId="0" xfId="0" applyNumberFormat="1" applyFont="1" applyAlignment="1">
      <alignment horizontal="center" vertical="center"/>
    </xf>
    <xf numFmtId="0" fontId="2" fillId="0" borderId="0" xfId="0" applyFont="1" applyBorder="1" applyAlignment="1">
      <alignment vertical="center"/>
    </xf>
    <xf numFmtId="0" fontId="2" fillId="0" borderId="0" xfId="0" applyFont="1" applyAlignment="1">
      <alignment horizontal="left" vertical="center"/>
    </xf>
    <xf numFmtId="0" fontId="2" fillId="0" borderId="0" xfId="0" applyFont="1" applyBorder="1" applyAlignment="1">
      <alignment horizontal="right" vertical="center"/>
    </xf>
    <xf numFmtId="176" fontId="2" fillId="0" borderId="0" xfId="0" applyNumberFormat="1" applyFont="1" applyAlignment="1">
      <alignment horizontal="right" vertical="center"/>
    </xf>
    <xf numFmtId="0" fontId="2" fillId="0" borderId="44" xfId="0" applyFont="1" applyBorder="1" applyAlignment="1">
      <alignment horizontal="center" vertical="center" wrapText="1"/>
    </xf>
    <xf numFmtId="0" fontId="3" fillId="0" borderId="0" xfId="0" applyFont="1">
      <alignment vertical="center"/>
    </xf>
    <xf numFmtId="0" fontId="9" fillId="0" borderId="0" xfId="0" applyFont="1">
      <alignment vertical="center"/>
    </xf>
    <xf numFmtId="0" fontId="3" fillId="0" borderId="0" xfId="0" applyFont="1" applyAlignment="1">
      <alignment horizontal="right" vertical="center"/>
    </xf>
    <xf numFmtId="0" fontId="3" fillId="0" borderId="26"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right" vertical="center"/>
    </xf>
    <xf numFmtId="0" fontId="3" fillId="0" borderId="4" xfId="0" applyFont="1" applyBorder="1" applyAlignment="1">
      <alignment horizontal="left" vertical="center"/>
    </xf>
    <xf numFmtId="0" fontId="3" fillId="0" borderId="60" xfId="0" applyFont="1" applyBorder="1" applyAlignment="1">
      <alignment horizontal="right" vertical="center"/>
    </xf>
    <xf numFmtId="0" fontId="2" fillId="0" borderId="21" xfId="0" applyFont="1" applyBorder="1" applyAlignment="1">
      <alignment horizontal="center" vertical="center"/>
    </xf>
    <xf numFmtId="0" fontId="0" fillId="0" borderId="26" xfId="0" applyFill="1" applyBorder="1">
      <alignment vertical="center"/>
    </xf>
    <xf numFmtId="176" fontId="2" fillId="0" borderId="67" xfId="0" applyNumberFormat="1" applyFont="1" applyBorder="1" applyAlignment="1">
      <alignment vertical="center" shrinkToFit="1"/>
    </xf>
    <xf numFmtId="0" fontId="0" fillId="0" borderId="26" xfId="0" applyFill="1" applyBorder="1" applyAlignment="1">
      <alignment horizontal="right" vertical="center"/>
    </xf>
    <xf numFmtId="176" fontId="2" fillId="2" borderId="11" xfId="0" applyNumberFormat="1" applyFont="1" applyFill="1" applyBorder="1" applyAlignment="1">
      <alignment vertical="center" shrinkToFit="1"/>
    </xf>
    <xf numFmtId="0" fontId="0" fillId="0" borderId="30" xfId="0" applyBorder="1" applyAlignment="1">
      <alignment horizontal="right" vertical="center"/>
    </xf>
    <xf numFmtId="0" fontId="0" fillId="0" borderId="26" xfId="0" applyBorder="1" applyAlignment="1">
      <alignment horizontal="left" vertical="center" indent="1"/>
    </xf>
    <xf numFmtId="0" fontId="0" fillId="0" borderId="3" xfId="0" applyBorder="1" applyAlignment="1">
      <alignment horizontal="left" vertical="center" indent="1"/>
    </xf>
    <xf numFmtId="38" fontId="0" fillId="0" borderId="26" xfId="1" applyFont="1" applyBorder="1">
      <alignment vertical="center"/>
    </xf>
    <xf numFmtId="0" fontId="2" fillId="0" borderId="26" xfId="0" applyFont="1" applyBorder="1" applyAlignment="1">
      <alignment horizontal="center" vertical="center"/>
    </xf>
    <xf numFmtId="38" fontId="0" fillId="3" borderId="26" xfId="1" applyFont="1" applyFill="1" applyBorder="1">
      <alignment vertical="center"/>
    </xf>
    <xf numFmtId="0" fontId="0" fillId="2" borderId="3" xfId="0" applyFill="1" applyBorder="1" applyAlignment="1">
      <alignment horizontal="left" vertical="center" indent="1"/>
    </xf>
    <xf numFmtId="38" fontId="0" fillId="2" borderId="26" xfId="1" applyFont="1" applyFill="1" applyBorder="1">
      <alignment vertical="center"/>
    </xf>
    <xf numFmtId="0" fontId="0" fillId="2" borderId="26" xfId="0" applyFill="1" applyBorder="1" applyAlignment="1">
      <alignment horizontal="left" vertical="center" indent="1"/>
    </xf>
    <xf numFmtId="38" fontId="0" fillId="3" borderId="70" xfId="1" applyFont="1" applyFill="1" applyBorder="1">
      <alignment vertical="center"/>
    </xf>
    <xf numFmtId="0" fontId="13" fillId="0" borderId="30" xfId="0" applyFont="1" applyBorder="1" applyAlignment="1">
      <alignment horizontal="right" vertical="center"/>
    </xf>
    <xf numFmtId="0" fontId="12" fillId="0" borderId="24" xfId="0" applyFont="1" applyBorder="1" applyAlignment="1">
      <alignment horizontal="center" vertical="center"/>
    </xf>
    <xf numFmtId="38" fontId="0" fillId="3" borderId="2" xfId="1" applyFont="1" applyFill="1" applyBorder="1">
      <alignment vertical="center"/>
    </xf>
    <xf numFmtId="0" fontId="12" fillId="0" borderId="24" xfId="0" applyFont="1" applyBorder="1" applyAlignment="1">
      <alignment horizontal="center" vertical="center" shrinkToFit="1"/>
    </xf>
    <xf numFmtId="0" fontId="3" fillId="0" borderId="10" xfId="0" applyFont="1" applyBorder="1" applyAlignment="1">
      <alignment horizontal="center" vertical="top" shrinkToFit="1"/>
    </xf>
    <xf numFmtId="0" fontId="3" fillId="0" borderId="4" xfId="0" applyFont="1" applyBorder="1" applyAlignment="1">
      <alignment horizontal="center" vertical="top" shrinkToFit="1"/>
    </xf>
    <xf numFmtId="38" fontId="0" fillId="2" borderId="26" xfId="0" applyNumberFormat="1" applyFill="1" applyBorder="1">
      <alignment vertical="center"/>
    </xf>
    <xf numFmtId="0" fontId="0" fillId="0" borderId="70" xfId="0" applyBorder="1">
      <alignment vertical="center"/>
    </xf>
    <xf numFmtId="0" fontId="0" fillId="2" borderId="70" xfId="0" applyFill="1" applyBorder="1">
      <alignment vertical="center"/>
    </xf>
    <xf numFmtId="0" fontId="5" fillId="0" borderId="71" xfId="0" applyFont="1" applyBorder="1" applyAlignment="1">
      <alignment horizontal="center" vertical="center" wrapText="1"/>
    </xf>
    <xf numFmtId="0" fontId="5" fillId="0" borderId="50" xfId="0" applyFont="1" applyBorder="1" applyAlignment="1">
      <alignment horizontal="center" vertical="center" wrapText="1"/>
    </xf>
    <xf numFmtId="49" fontId="2" fillId="0" borderId="26" xfId="0" applyNumberFormat="1" applyFont="1" applyBorder="1" applyAlignment="1">
      <alignment horizontal="center" vertical="center"/>
    </xf>
    <xf numFmtId="176" fontId="2" fillId="0" borderId="1" xfId="0" applyNumberFormat="1" applyFont="1" applyBorder="1" applyAlignment="1">
      <alignment vertical="center" shrinkToFit="1"/>
    </xf>
    <xf numFmtId="176" fontId="2" fillId="0" borderId="7" xfId="0" applyNumberFormat="1" applyFont="1" applyBorder="1" applyAlignment="1">
      <alignment vertical="center" shrinkToFit="1"/>
    </xf>
    <xf numFmtId="176" fontId="2" fillId="0" borderId="28" xfId="0" applyNumberFormat="1" applyFont="1" applyBorder="1" applyAlignment="1">
      <alignment vertical="center" shrinkToFit="1"/>
    </xf>
    <xf numFmtId="176" fontId="2" fillId="2" borderId="40" xfId="0" applyNumberFormat="1" applyFont="1" applyFill="1" applyBorder="1" applyAlignment="1">
      <alignment horizontal="center" vertical="center" shrinkToFit="1"/>
    </xf>
    <xf numFmtId="176" fontId="2" fillId="0" borderId="32" xfId="0" applyNumberFormat="1" applyFont="1" applyFill="1" applyBorder="1" applyAlignment="1">
      <alignment horizontal="right" vertical="center" shrinkToFit="1"/>
    </xf>
    <xf numFmtId="176" fontId="2" fillId="0" borderId="32" xfId="0" applyNumberFormat="1" applyFont="1" applyBorder="1" applyAlignment="1">
      <alignment vertical="center" shrinkToFit="1"/>
    </xf>
    <xf numFmtId="176" fontId="2" fillId="0" borderId="34" xfId="0" applyNumberFormat="1" applyFont="1" applyBorder="1" applyAlignment="1">
      <alignment vertical="center" shrinkToFit="1"/>
    </xf>
    <xf numFmtId="176" fontId="2" fillId="0" borderId="40" xfId="0" applyNumberFormat="1" applyFont="1" applyBorder="1" applyAlignment="1">
      <alignment vertical="center" shrinkToFit="1"/>
    </xf>
    <xf numFmtId="176" fontId="2" fillId="2" borderId="32" xfId="0" applyNumberFormat="1" applyFont="1" applyFill="1" applyBorder="1" applyAlignment="1">
      <alignment vertical="center" shrinkToFit="1"/>
    </xf>
    <xf numFmtId="176" fontId="2" fillId="2" borderId="33" xfId="0" applyNumberFormat="1" applyFont="1" applyFill="1" applyBorder="1" applyAlignment="1">
      <alignment vertical="center" shrinkToFit="1"/>
    </xf>
    <xf numFmtId="176" fontId="2" fillId="2" borderId="55" xfId="0" applyNumberFormat="1" applyFont="1" applyFill="1" applyBorder="1" applyAlignment="1">
      <alignment vertical="center" shrinkToFit="1"/>
    </xf>
    <xf numFmtId="176" fontId="2" fillId="2" borderId="31" xfId="0" applyNumberFormat="1" applyFont="1" applyFill="1" applyBorder="1" applyAlignment="1">
      <alignment vertical="center" shrinkToFit="1"/>
    </xf>
    <xf numFmtId="176" fontId="2" fillId="2" borderId="34" xfId="0" applyNumberFormat="1" applyFont="1" applyFill="1" applyBorder="1" applyAlignment="1">
      <alignment vertical="center" shrinkToFit="1"/>
    </xf>
    <xf numFmtId="38" fontId="2" fillId="0" borderId="73" xfId="1" applyFont="1" applyBorder="1" applyAlignment="1">
      <alignment vertical="center" shrinkToFit="1"/>
    </xf>
    <xf numFmtId="38" fontId="2" fillId="0" borderId="55" xfId="1" applyFont="1" applyBorder="1" applyAlignment="1">
      <alignment vertical="center" shrinkToFit="1"/>
    </xf>
    <xf numFmtId="176" fontId="2" fillId="0" borderId="52" xfId="0" applyNumberFormat="1" applyFont="1" applyFill="1" applyBorder="1" applyAlignment="1">
      <alignment horizontal="right" vertical="center" shrinkToFit="1"/>
    </xf>
    <xf numFmtId="176" fontId="2" fillId="2" borderId="61" xfId="0" applyNumberFormat="1" applyFont="1" applyFill="1" applyBorder="1" applyAlignment="1">
      <alignment vertical="center" shrinkToFit="1"/>
    </xf>
    <xf numFmtId="176" fontId="2" fillId="2" borderId="52" xfId="0" applyNumberFormat="1" applyFont="1" applyFill="1" applyBorder="1" applyAlignment="1">
      <alignment vertical="center" shrinkToFit="1"/>
    </xf>
    <xf numFmtId="176" fontId="2" fillId="2" borderId="56" xfId="0" applyNumberFormat="1" applyFont="1" applyFill="1" applyBorder="1" applyAlignment="1">
      <alignment vertical="center" shrinkToFit="1"/>
    </xf>
    <xf numFmtId="176" fontId="2" fillId="2" borderId="57" xfId="0" applyNumberFormat="1" applyFont="1" applyFill="1" applyBorder="1" applyAlignment="1">
      <alignment vertical="center" shrinkToFit="1"/>
    </xf>
    <xf numFmtId="176" fontId="2" fillId="2" borderId="63" xfId="0" applyNumberFormat="1" applyFont="1" applyFill="1" applyBorder="1" applyAlignment="1">
      <alignment vertical="center" shrinkToFit="1"/>
    </xf>
    <xf numFmtId="176" fontId="2" fillId="0" borderId="61" xfId="0" applyNumberFormat="1" applyFont="1" applyBorder="1" applyAlignment="1">
      <alignment vertical="center" shrinkToFit="1"/>
    </xf>
    <xf numFmtId="38" fontId="2" fillId="0" borderId="74" xfId="1" applyFont="1" applyBorder="1" applyAlignment="1">
      <alignment vertical="center" shrinkToFit="1"/>
    </xf>
    <xf numFmtId="38" fontId="2" fillId="0" borderId="41" xfId="1" applyFont="1" applyBorder="1" applyAlignment="1">
      <alignment vertical="center" shrinkToFit="1"/>
    </xf>
    <xf numFmtId="176" fontId="2" fillId="2" borderId="65" xfId="0" applyNumberFormat="1" applyFont="1" applyFill="1" applyBorder="1" applyAlignment="1">
      <alignment horizontal="center" vertical="center" shrinkToFit="1"/>
    </xf>
    <xf numFmtId="176" fontId="2" fillId="0" borderId="12" xfId="0" applyNumberFormat="1" applyFont="1" applyBorder="1" applyAlignment="1">
      <alignment vertical="center" shrinkToFit="1"/>
    </xf>
    <xf numFmtId="176" fontId="2" fillId="0" borderId="6" xfId="0" applyNumberFormat="1" applyFont="1" applyBorder="1" applyAlignment="1">
      <alignment vertical="center" shrinkToFit="1"/>
    </xf>
    <xf numFmtId="176" fontId="2" fillId="0" borderId="8" xfId="0" applyNumberFormat="1" applyFont="1" applyBorder="1" applyAlignment="1">
      <alignment vertical="center" shrinkToFit="1"/>
    </xf>
    <xf numFmtId="176" fontId="2" fillId="0" borderId="51" xfId="0" applyNumberFormat="1" applyFont="1" applyBorder="1" applyAlignment="1">
      <alignment vertical="center" shrinkToFit="1"/>
    </xf>
    <xf numFmtId="176" fontId="2" fillId="2" borderId="6" xfId="0" applyNumberFormat="1" applyFont="1" applyFill="1" applyBorder="1" applyAlignment="1">
      <alignment vertical="center" shrinkToFit="1"/>
    </xf>
    <xf numFmtId="176" fontId="2" fillId="2" borderId="8" xfId="0" applyNumberFormat="1" applyFont="1" applyFill="1" applyBorder="1" applyAlignment="1">
      <alignment vertical="center" shrinkToFit="1"/>
    </xf>
    <xf numFmtId="176" fontId="2" fillId="2" borderId="15" xfId="0" applyNumberFormat="1" applyFont="1" applyFill="1" applyBorder="1" applyAlignment="1">
      <alignment vertical="center" shrinkToFit="1"/>
    </xf>
    <xf numFmtId="176" fontId="2" fillId="2" borderId="14" xfId="0" applyNumberFormat="1" applyFont="1" applyFill="1" applyBorder="1" applyAlignment="1">
      <alignment vertical="center" shrinkToFit="1"/>
    </xf>
    <xf numFmtId="38" fontId="2" fillId="0" borderId="75" xfId="1" applyFont="1" applyBorder="1" applyAlignment="1">
      <alignment vertical="center" shrinkToFit="1"/>
    </xf>
    <xf numFmtId="38" fontId="2" fillId="0" borderId="48" xfId="1" applyFont="1" applyBorder="1" applyAlignment="1">
      <alignment vertical="center" shrinkToFit="1"/>
    </xf>
    <xf numFmtId="0" fontId="14" fillId="0" borderId="0" xfId="0" applyFont="1" applyAlignment="1">
      <alignment vertical="center"/>
    </xf>
    <xf numFmtId="0" fontId="14" fillId="0" borderId="0" xfId="0" applyFont="1">
      <alignment vertical="center"/>
    </xf>
    <xf numFmtId="0" fontId="3" fillId="0" borderId="64" xfId="0" applyFont="1" applyBorder="1" applyAlignment="1">
      <alignment horizontal="left" vertical="center"/>
    </xf>
    <xf numFmtId="0" fontId="3" fillId="0" borderId="30" xfId="0" applyFont="1" applyBorder="1" applyAlignment="1">
      <alignment horizontal="left" vertical="center"/>
    </xf>
    <xf numFmtId="0" fontId="3" fillId="0" borderId="26" xfId="0" applyFont="1" applyBorder="1" applyAlignment="1">
      <alignment horizontal="left" vertical="center"/>
    </xf>
    <xf numFmtId="0" fontId="15" fillId="0" borderId="0" xfId="0" applyFont="1">
      <alignment vertical="center"/>
    </xf>
    <xf numFmtId="0" fontId="2" fillId="2" borderId="5" xfId="0" applyFont="1" applyFill="1" applyBorder="1" applyAlignment="1">
      <alignment horizontal="right" vertical="center"/>
    </xf>
    <xf numFmtId="0" fontId="2" fillId="0" borderId="11" xfId="0" applyFont="1" applyBorder="1" applyAlignment="1">
      <alignment horizontal="right" vertical="center" textRotation="255"/>
    </xf>
    <xf numFmtId="0" fontId="2" fillId="0" borderId="1" xfId="0" applyFont="1" applyBorder="1" applyAlignment="1">
      <alignment horizontal="right" vertical="center"/>
    </xf>
    <xf numFmtId="0" fontId="2" fillId="0" borderId="11" xfId="0" applyFont="1" applyBorder="1" applyAlignment="1">
      <alignment horizontal="right" vertical="center"/>
    </xf>
    <xf numFmtId="0" fontId="2" fillId="0" borderId="7" xfId="0" applyFont="1" applyBorder="1" applyAlignment="1">
      <alignment horizontal="right" vertical="center"/>
    </xf>
    <xf numFmtId="0" fontId="2" fillId="0" borderId="28" xfId="0" applyFont="1" applyBorder="1" applyAlignment="1">
      <alignment horizontal="right" vertical="center"/>
    </xf>
    <xf numFmtId="0" fontId="2" fillId="2" borderId="11" xfId="0" applyFont="1" applyFill="1" applyBorder="1" applyAlignment="1">
      <alignment horizontal="right" vertical="center" textRotation="255"/>
    </xf>
    <xf numFmtId="0" fontId="2" fillId="2" borderId="11" xfId="0" applyFont="1" applyFill="1" applyBorder="1" applyAlignment="1">
      <alignment horizontal="right" vertical="center"/>
    </xf>
    <xf numFmtId="0" fontId="2" fillId="2" borderId="1" xfId="0" applyFont="1" applyFill="1" applyBorder="1" applyAlignment="1">
      <alignment horizontal="right" vertical="center"/>
    </xf>
    <xf numFmtId="0" fontId="2" fillId="2" borderId="7" xfId="0" applyFont="1" applyFill="1" applyBorder="1" applyAlignment="1">
      <alignment horizontal="right" vertical="center"/>
    </xf>
    <xf numFmtId="0" fontId="2" fillId="0" borderId="72" xfId="0" applyFont="1" applyBorder="1" applyAlignment="1">
      <alignment horizontal="right" vertical="center"/>
    </xf>
    <xf numFmtId="0" fontId="2" fillId="0" borderId="47" xfId="0" applyFont="1" applyBorder="1" applyAlignment="1">
      <alignment horizontal="right" vertical="center"/>
    </xf>
    <xf numFmtId="0" fontId="2" fillId="0" borderId="80" xfId="0" applyFont="1" applyBorder="1">
      <alignment vertical="center"/>
    </xf>
    <xf numFmtId="0" fontId="2" fillId="0" borderId="61" xfId="0" applyFont="1" applyBorder="1" applyAlignment="1">
      <alignment vertical="center" shrinkToFit="1"/>
    </xf>
    <xf numFmtId="0" fontId="2" fillId="0" borderId="81" xfId="0" applyFont="1" applyBorder="1" applyAlignment="1">
      <alignment vertical="center" shrinkToFit="1"/>
    </xf>
    <xf numFmtId="176" fontId="2" fillId="2" borderId="82" xfId="0" applyNumberFormat="1" applyFont="1" applyFill="1" applyBorder="1" applyAlignment="1">
      <alignment horizontal="center" vertical="center" shrinkToFit="1"/>
    </xf>
    <xf numFmtId="0" fontId="2" fillId="0" borderId="83" xfId="0" applyFont="1" applyBorder="1" applyAlignment="1">
      <alignment vertical="center" shrinkToFit="1"/>
    </xf>
    <xf numFmtId="176" fontId="2" fillId="0" borderId="81" xfId="0" applyNumberFormat="1" applyFont="1" applyBorder="1" applyAlignment="1">
      <alignment vertical="center" shrinkToFit="1"/>
    </xf>
    <xf numFmtId="176" fontId="2" fillId="0" borderId="61" xfId="0" applyNumberFormat="1" applyFont="1" applyFill="1" applyBorder="1" applyAlignment="1">
      <alignment horizontal="right" vertical="center" shrinkToFit="1"/>
    </xf>
    <xf numFmtId="176" fontId="2" fillId="0" borderId="84" xfId="0" applyNumberFormat="1" applyFont="1" applyBorder="1" applyAlignment="1">
      <alignment vertical="center" shrinkToFit="1"/>
    </xf>
    <xf numFmtId="176" fontId="2" fillId="0" borderId="82" xfId="0" applyNumberFormat="1" applyFont="1" applyBorder="1" applyAlignment="1">
      <alignment vertical="center" shrinkToFit="1"/>
    </xf>
    <xf numFmtId="176" fontId="2" fillId="2" borderId="81" xfId="0" applyNumberFormat="1" applyFont="1" applyFill="1" applyBorder="1" applyAlignment="1">
      <alignment vertical="center" shrinkToFit="1"/>
    </xf>
    <xf numFmtId="176" fontId="2" fillId="2" borderId="85" xfId="0" applyNumberFormat="1" applyFont="1" applyFill="1" applyBorder="1" applyAlignment="1">
      <alignment vertical="center" shrinkToFit="1"/>
    </xf>
    <xf numFmtId="176" fontId="2" fillId="2" borderId="80" xfId="0" applyNumberFormat="1" applyFont="1" applyFill="1" applyBorder="1" applyAlignment="1">
      <alignment vertical="center" shrinkToFit="1"/>
    </xf>
    <xf numFmtId="176" fontId="2" fillId="2" borderId="84" xfId="0" applyNumberFormat="1" applyFont="1" applyFill="1" applyBorder="1" applyAlignment="1">
      <alignment vertical="center" shrinkToFit="1"/>
    </xf>
    <xf numFmtId="38" fontId="2" fillId="0" borderId="86" xfId="1" applyFont="1" applyBorder="1" applyAlignment="1">
      <alignment vertical="center" shrinkToFit="1"/>
    </xf>
    <xf numFmtId="38" fontId="2" fillId="0" borderId="85" xfId="1" applyFont="1" applyBorder="1" applyAlignment="1">
      <alignment vertical="center" shrinkToFit="1"/>
    </xf>
    <xf numFmtId="0" fontId="2" fillId="0" borderId="1" xfId="0" applyFont="1" applyBorder="1" applyAlignment="1">
      <alignment horizontal="right" vertical="center" textRotation="255"/>
    </xf>
    <xf numFmtId="0" fontId="2" fillId="2" borderId="28" xfId="0" applyFont="1" applyFill="1" applyBorder="1" applyAlignment="1">
      <alignment horizontal="right" vertical="center"/>
    </xf>
    <xf numFmtId="176" fontId="2" fillId="0" borderId="60" xfId="0" applyNumberFormat="1" applyFont="1" applyBorder="1" applyAlignment="1">
      <alignment vertical="center" shrinkToFit="1"/>
    </xf>
    <xf numFmtId="176" fontId="2" fillId="0" borderId="30" xfId="0" applyNumberFormat="1" applyFont="1" applyBorder="1" applyAlignment="1">
      <alignment vertical="center" shrinkToFit="1"/>
    </xf>
    <xf numFmtId="176" fontId="2" fillId="0" borderId="89" xfId="0" applyNumberFormat="1" applyFont="1" applyBorder="1" applyAlignment="1">
      <alignment vertical="center" shrinkToFit="1"/>
    </xf>
    <xf numFmtId="176" fontId="2" fillId="2" borderId="60" xfId="0" applyNumberFormat="1" applyFont="1" applyFill="1" applyBorder="1" applyAlignment="1">
      <alignment vertical="center" shrinkToFit="1"/>
    </xf>
    <xf numFmtId="176" fontId="2" fillId="2" borderId="30" xfId="0" applyNumberFormat="1" applyFont="1" applyFill="1" applyBorder="1" applyAlignment="1">
      <alignment vertical="center" shrinkToFit="1"/>
    </xf>
    <xf numFmtId="0" fontId="2" fillId="4" borderId="91" xfId="0" applyFont="1" applyFill="1" applyBorder="1" applyAlignment="1">
      <alignment horizontal="center" vertical="center" wrapText="1"/>
    </xf>
    <xf numFmtId="0" fontId="2" fillId="4" borderId="92" xfId="0" applyFont="1" applyFill="1" applyBorder="1" applyAlignment="1">
      <alignment horizontal="center" vertical="center" wrapText="1"/>
    </xf>
    <xf numFmtId="0" fontId="11" fillId="4" borderId="92" xfId="0" applyFont="1" applyFill="1" applyBorder="1" applyAlignment="1">
      <alignment horizontal="center" vertical="center" wrapText="1"/>
    </xf>
    <xf numFmtId="0" fontId="3" fillId="4" borderId="92" xfId="0" applyFont="1" applyFill="1" applyBorder="1" applyAlignment="1">
      <alignment horizontal="center" vertical="center" wrapText="1"/>
    </xf>
    <xf numFmtId="0" fontId="3" fillId="4" borderId="93" xfId="0" applyFont="1" applyFill="1" applyBorder="1" applyAlignment="1">
      <alignment horizontal="center" vertical="center" wrapText="1"/>
    </xf>
    <xf numFmtId="0" fontId="4" fillId="4" borderId="94" xfId="0" applyFont="1" applyFill="1" applyBorder="1" applyAlignment="1">
      <alignment horizontal="center" vertical="center" wrapText="1"/>
    </xf>
    <xf numFmtId="0" fontId="2" fillId="4" borderId="90" xfId="0" applyFont="1" applyFill="1" applyBorder="1" applyAlignment="1">
      <alignment horizontal="center" vertical="center" wrapText="1"/>
    </xf>
    <xf numFmtId="0" fontId="2" fillId="0" borderId="0" xfId="0" applyFont="1" applyFill="1" applyBorder="1" applyAlignment="1">
      <alignment horizontal="center" vertical="center"/>
    </xf>
    <xf numFmtId="0" fontId="5" fillId="0" borderId="76" xfId="0" applyFont="1" applyFill="1" applyBorder="1" applyAlignment="1">
      <alignment horizontal="center" vertical="center" wrapText="1"/>
    </xf>
    <xf numFmtId="0" fontId="2" fillId="0" borderId="7" xfId="0" applyFont="1" applyFill="1" applyBorder="1" applyAlignment="1">
      <alignment horizontal="right" vertical="center"/>
    </xf>
    <xf numFmtId="0" fontId="2" fillId="0" borderId="77" xfId="0" applyFont="1" applyFill="1" applyBorder="1" applyAlignment="1">
      <alignment horizontal="right" vertical="center"/>
    </xf>
    <xf numFmtId="38" fontId="2" fillId="0" borderId="87" xfId="1" applyFont="1" applyFill="1" applyBorder="1" applyAlignment="1">
      <alignment vertical="center" shrinkToFit="1"/>
    </xf>
    <xf numFmtId="38" fontId="2" fillId="0" borderId="78" xfId="1" applyFont="1" applyFill="1" applyBorder="1" applyAlignment="1">
      <alignment vertical="center" shrinkToFit="1"/>
    </xf>
    <xf numFmtId="38" fontId="2" fillId="0" borderId="77" xfId="1" applyFont="1" applyFill="1" applyBorder="1" applyAlignment="1">
      <alignment vertical="center" shrinkToFit="1"/>
    </xf>
    <xf numFmtId="0" fontId="2" fillId="4" borderId="92" xfId="0" applyFont="1" applyFill="1" applyBorder="1" applyAlignment="1">
      <alignment horizontal="center" vertical="center"/>
    </xf>
    <xf numFmtId="0" fontId="2" fillId="4" borderId="93" xfId="0" applyFont="1" applyFill="1" applyBorder="1" applyAlignment="1">
      <alignment horizontal="center" vertical="center"/>
    </xf>
    <xf numFmtId="0" fontId="2" fillId="4" borderId="96" xfId="0" applyFont="1" applyFill="1" applyBorder="1" applyAlignment="1">
      <alignment horizontal="center" vertical="center"/>
    </xf>
    <xf numFmtId="0" fontId="2" fillId="4" borderId="94" xfId="0" applyFont="1" applyFill="1" applyBorder="1" applyAlignment="1">
      <alignment horizontal="center" vertical="center"/>
    </xf>
    <xf numFmtId="0" fontId="2" fillId="4" borderId="97" xfId="0" applyFont="1" applyFill="1" applyBorder="1" applyAlignment="1">
      <alignment horizontal="center" vertical="center"/>
    </xf>
    <xf numFmtId="0" fontId="2" fillId="4" borderId="98" xfId="0" applyFont="1" applyFill="1" applyBorder="1" applyAlignment="1">
      <alignment horizontal="center" vertical="center"/>
    </xf>
    <xf numFmtId="0" fontId="2" fillId="4" borderId="91" xfId="0" applyFont="1" applyFill="1" applyBorder="1" applyAlignment="1">
      <alignment horizontal="center" vertical="center"/>
    </xf>
    <xf numFmtId="0" fontId="2" fillId="4" borderId="100" xfId="0" applyFont="1" applyFill="1" applyBorder="1" applyAlignment="1">
      <alignment horizontal="center" vertical="center"/>
    </xf>
    <xf numFmtId="0" fontId="2" fillId="4" borderId="99"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Border="1" applyAlignment="1">
      <alignment horizontal="right" vertical="center"/>
    </xf>
    <xf numFmtId="38" fontId="2" fillId="0" borderId="79" xfId="1" applyFont="1" applyFill="1" applyBorder="1" applyAlignment="1">
      <alignment vertical="center" shrinkToFit="1"/>
    </xf>
    <xf numFmtId="0" fontId="2" fillId="0" borderId="0" xfId="0" applyFont="1" applyFill="1" applyAlignment="1">
      <alignment vertical="center"/>
    </xf>
    <xf numFmtId="0" fontId="3" fillId="0" borderId="0" xfId="0" applyFont="1" applyFill="1" applyBorder="1" applyAlignment="1">
      <alignment horizontal="center" vertical="center"/>
    </xf>
    <xf numFmtId="176" fontId="2" fillId="0" borderId="69" xfId="0" applyNumberFormat="1" applyFont="1" applyFill="1" applyBorder="1" applyAlignment="1">
      <alignment horizontal="center" vertical="center" shrinkToFit="1"/>
    </xf>
    <xf numFmtId="0" fontId="2" fillId="0" borderId="43" xfId="0" applyFont="1" applyFill="1" applyBorder="1" applyAlignment="1">
      <alignment horizontal="center" vertical="center" wrapText="1"/>
    </xf>
    <xf numFmtId="176" fontId="2" fillId="0" borderId="109" xfId="0" applyNumberFormat="1" applyFont="1" applyBorder="1" applyAlignment="1">
      <alignment vertical="center" shrinkToFit="1"/>
    </xf>
    <xf numFmtId="0" fontId="4" fillId="4" borderId="95" xfId="0" applyFont="1" applyFill="1" applyBorder="1" applyAlignment="1">
      <alignment horizontal="center" vertical="center" wrapText="1"/>
    </xf>
    <xf numFmtId="176" fontId="2" fillId="0" borderId="5" xfId="0" applyNumberFormat="1" applyFont="1" applyFill="1" applyBorder="1" applyAlignment="1">
      <alignment horizontal="center" vertical="center" shrinkToFit="1"/>
    </xf>
    <xf numFmtId="176" fontId="2" fillId="0" borderId="29" xfId="0" applyNumberFormat="1" applyFont="1" applyFill="1" applyBorder="1" applyAlignment="1">
      <alignment horizontal="center" vertical="center" shrinkToFit="1"/>
    </xf>
    <xf numFmtId="176" fontId="2" fillId="0" borderId="67" xfId="0" applyNumberFormat="1" applyFont="1" applyFill="1" applyBorder="1" applyAlignment="1">
      <alignment horizontal="center" vertical="center" shrinkToFit="1"/>
    </xf>
    <xf numFmtId="0" fontId="2" fillId="0" borderId="44" xfId="0" applyFont="1" applyFill="1" applyBorder="1" applyAlignment="1">
      <alignment horizontal="center" vertical="center" wrapText="1"/>
    </xf>
    <xf numFmtId="176" fontId="2" fillId="2" borderId="109" xfId="0" applyNumberFormat="1" applyFont="1" applyFill="1" applyBorder="1" applyAlignment="1">
      <alignment vertical="center" shrinkToFit="1"/>
    </xf>
    <xf numFmtId="176" fontId="2" fillId="0" borderId="107" xfId="0" applyNumberFormat="1" applyFont="1" applyBorder="1" applyAlignment="1">
      <alignment vertical="center" shrinkToFit="1"/>
    </xf>
    <xf numFmtId="0" fontId="2" fillId="0" borderId="106" xfId="0" applyFont="1" applyBorder="1" applyAlignment="1">
      <alignment horizontal="right" vertical="center"/>
    </xf>
    <xf numFmtId="0" fontId="2" fillId="0" borderId="105" xfId="0" applyFont="1" applyBorder="1" applyAlignment="1">
      <alignment horizontal="right" vertical="center" textRotation="255"/>
    </xf>
    <xf numFmtId="0" fontId="2" fillId="0" borderId="108" xfId="0" applyFont="1" applyBorder="1" applyAlignment="1">
      <alignment horizontal="right" vertical="center"/>
    </xf>
    <xf numFmtId="176" fontId="2" fillId="2" borderId="1" xfId="0" applyNumberFormat="1" applyFont="1" applyFill="1" applyBorder="1" applyAlignment="1">
      <alignment vertical="center" shrinkToFit="1"/>
    </xf>
    <xf numFmtId="176" fontId="2" fillId="2" borderId="107" xfId="0" applyNumberFormat="1" applyFont="1" applyFill="1" applyBorder="1" applyAlignment="1">
      <alignment vertical="center" shrinkToFit="1"/>
    </xf>
    <xf numFmtId="0" fontId="4" fillId="4" borderId="93" xfId="0" applyFont="1" applyFill="1" applyBorder="1" applyAlignment="1">
      <alignment horizontal="center" vertical="center" wrapText="1"/>
    </xf>
    <xf numFmtId="176" fontId="2" fillId="0" borderId="11" xfId="0" applyNumberFormat="1" applyFont="1" applyFill="1" applyBorder="1" applyAlignment="1">
      <alignment horizontal="center" vertical="center" shrinkToFit="1"/>
    </xf>
    <xf numFmtId="176" fontId="2" fillId="0" borderId="33" xfId="0" applyNumberFormat="1" applyFont="1" applyFill="1" applyBorder="1" applyAlignment="1">
      <alignment horizontal="center" vertical="center" shrinkToFit="1"/>
    </xf>
    <xf numFmtId="0" fontId="4" fillId="4" borderId="91" xfId="0" applyFont="1" applyFill="1" applyBorder="1" applyAlignment="1">
      <alignment horizontal="center" vertical="center" wrapText="1"/>
    </xf>
    <xf numFmtId="176" fontId="2" fillId="0" borderId="20" xfId="0" applyNumberFormat="1" applyFont="1" applyFill="1" applyBorder="1" applyAlignment="1">
      <alignment horizontal="center" vertical="center" shrinkToFit="1"/>
    </xf>
    <xf numFmtId="176" fontId="2" fillId="0" borderId="31" xfId="0" applyNumberFormat="1" applyFont="1" applyFill="1" applyBorder="1" applyAlignment="1">
      <alignment horizontal="center" vertical="center" shrinkToFit="1"/>
    </xf>
    <xf numFmtId="176" fontId="2" fillId="0" borderId="66" xfId="0" applyNumberFormat="1" applyFont="1" applyFill="1" applyBorder="1" applyAlignment="1">
      <alignment horizontal="center" vertical="center" shrinkToFit="1"/>
    </xf>
    <xf numFmtId="0" fontId="2" fillId="0" borderId="28" xfId="0" applyFont="1" applyFill="1" applyBorder="1" applyAlignment="1">
      <alignment horizontal="right" vertical="center"/>
    </xf>
    <xf numFmtId="0" fontId="5" fillId="0" borderId="49" xfId="0" applyFont="1" applyFill="1" applyBorder="1" applyAlignment="1">
      <alignment horizontal="center" vertical="center" wrapText="1"/>
    </xf>
    <xf numFmtId="38" fontId="2" fillId="0" borderId="101" xfId="1" applyFont="1" applyFill="1" applyBorder="1" applyAlignment="1">
      <alignment vertical="center" shrinkToFit="1"/>
    </xf>
    <xf numFmtId="38" fontId="2" fillId="0" borderId="102" xfId="1" applyFont="1" applyFill="1" applyBorder="1" applyAlignment="1">
      <alignment vertical="center" shrinkToFit="1"/>
    </xf>
    <xf numFmtId="38" fontId="2" fillId="0" borderId="0" xfId="1" applyFont="1" applyFill="1" applyBorder="1" applyAlignment="1">
      <alignment vertical="center" shrinkToFit="1"/>
    </xf>
    <xf numFmtId="38" fontId="2" fillId="0" borderId="58" xfId="1" applyFont="1" applyFill="1" applyBorder="1" applyAlignment="1">
      <alignment vertical="center" shrinkToFit="1"/>
    </xf>
    <xf numFmtId="0" fontId="3" fillId="0" borderId="49" xfId="0" applyFont="1" applyFill="1" applyBorder="1" applyAlignment="1">
      <alignment horizontal="center" vertical="center"/>
    </xf>
    <xf numFmtId="0" fontId="3" fillId="2" borderId="7" xfId="0" applyFont="1" applyFill="1" applyBorder="1" applyAlignment="1">
      <alignment vertical="center"/>
    </xf>
    <xf numFmtId="0" fontId="2" fillId="0" borderId="111" xfId="0" applyFont="1" applyBorder="1">
      <alignment vertical="center"/>
    </xf>
    <xf numFmtId="0" fontId="2" fillId="0" borderId="112" xfId="0" applyFont="1" applyBorder="1" applyAlignment="1">
      <alignment vertical="center" shrinkToFit="1"/>
    </xf>
    <xf numFmtId="0" fontId="2" fillId="0" borderId="113" xfId="0" applyFont="1" applyBorder="1" applyAlignment="1">
      <alignment vertical="center" shrinkToFit="1"/>
    </xf>
    <xf numFmtId="176" fontId="2" fillId="2" borderId="112" xfId="0" applyNumberFormat="1" applyFont="1" applyFill="1" applyBorder="1" applyAlignment="1">
      <alignment vertical="center" shrinkToFit="1"/>
    </xf>
    <xf numFmtId="176" fontId="2" fillId="0" borderId="113" xfId="0" applyNumberFormat="1" applyFont="1" applyBorder="1" applyAlignment="1">
      <alignment vertical="center" shrinkToFit="1"/>
    </xf>
    <xf numFmtId="176" fontId="2" fillId="0" borderId="112" xfId="0" applyNumberFormat="1" applyFont="1" applyFill="1" applyBorder="1" applyAlignment="1">
      <alignment horizontal="right" vertical="center" shrinkToFit="1"/>
    </xf>
    <xf numFmtId="176" fontId="2" fillId="0" borderId="116" xfId="0" applyNumberFormat="1" applyFont="1" applyBorder="1" applyAlignment="1">
      <alignment vertical="center" shrinkToFit="1"/>
    </xf>
    <xf numFmtId="176" fontId="2" fillId="0" borderId="117" xfId="0" applyNumberFormat="1" applyFont="1" applyFill="1" applyBorder="1" applyAlignment="1">
      <alignment horizontal="center" vertical="center" shrinkToFit="1"/>
    </xf>
    <xf numFmtId="176" fontId="2" fillId="0" borderId="112" xfId="0" applyNumberFormat="1" applyFont="1" applyBorder="1" applyAlignment="1">
      <alignment vertical="center" shrinkToFit="1"/>
    </xf>
    <xf numFmtId="176" fontId="2" fillId="2" borderId="113" xfId="0" applyNumberFormat="1" applyFont="1" applyFill="1" applyBorder="1" applyAlignment="1">
      <alignment vertical="center" shrinkToFit="1"/>
    </xf>
    <xf numFmtId="176" fontId="2" fillId="0" borderId="114" xfId="0" applyNumberFormat="1" applyFont="1" applyBorder="1" applyAlignment="1">
      <alignment vertical="center" shrinkToFit="1"/>
    </xf>
    <xf numFmtId="176" fontId="2" fillId="0" borderId="113" xfId="0" applyNumberFormat="1" applyFont="1" applyFill="1" applyBorder="1" applyAlignment="1">
      <alignment horizontal="center" vertical="center" shrinkToFit="1"/>
    </xf>
    <xf numFmtId="176" fontId="2" fillId="0" borderId="111" xfId="0" applyNumberFormat="1" applyFont="1" applyFill="1" applyBorder="1" applyAlignment="1">
      <alignment horizontal="center" vertical="center" shrinkToFit="1"/>
    </xf>
    <xf numFmtId="176" fontId="2" fillId="2" borderId="118" xfId="0" applyNumberFormat="1" applyFont="1" applyFill="1" applyBorder="1" applyAlignment="1">
      <alignment vertical="center" shrinkToFit="1"/>
    </xf>
    <xf numFmtId="176" fontId="2" fillId="2" borderId="111" xfId="0" applyNumberFormat="1" applyFont="1" applyFill="1" applyBorder="1" applyAlignment="1">
      <alignment vertical="center" shrinkToFit="1"/>
    </xf>
    <xf numFmtId="176" fontId="2" fillId="2" borderId="116" xfId="0" applyNumberFormat="1" applyFont="1" applyFill="1" applyBorder="1" applyAlignment="1">
      <alignment vertical="center" shrinkToFit="1"/>
    </xf>
    <xf numFmtId="38" fontId="2" fillId="0" borderId="115" xfId="1" applyFont="1" applyFill="1" applyBorder="1" applyAlignment="1">
      <alignment vertical="center" shrinkToFit="1"/>
    </xf>
    <xf numFmtId="38" fontId="2" fillId="0" borderId="119" xfId="1" applyFont="1" applyFill="1" applyBorder="1" applyAlignment="1">
      <alignment vertical="center" shrinkToFit="1"/>
    </xf>
    <xf numFmtId="38" fontId="2" fillId="0" borderId="120" xfId="1" applyFont="1" applyBorder="1" applyAlignment="1">
      <alignment vertical="center" shrinkToFit="1"/>
    </xf>
    <xf numFmtId="38" fontId="2" fillId="0" borderId="118" xfId="1" applyFont="1" applyBorder="1" applyAlignment="1">
      <alignment vertical="center" shrinkToFit="1"/>
    </xf>
    <xf numFmtId="0" fontId="2" fillId="0" borderId="110" xfId="0" applyFont="1" applyBorder="1" applyAlignment="1">
      <alignment vertical="center" shrinkToFit="1"/>
    </xf>
    <xf numFmtId="176" fontId="2" fillId="0" borderId="113" xfId="0" applyNumberFormat="1" applyFont="1" applyFill="1" applyBorder="1" applyAlignment="1">
      <alignment vertical="center" shrinkToFit="1"/>
    </xf>
    <xf numFmtId="176" fontId="2" fillId="0" borderId="81" xfId="0" applyNumberFormat="1" applyFont="1" applyFill="1" applyBorder="1" applyAlignment="1">
      <alignment vertical="center" shrinkToFit="1"/>
    </xf>
    <xf numFmtId="176" fontId="2" fillId="0" borderId="33" xfId="0" applyNumberFormat="1" applyFont="1" applyFill="1" applyBorder="1" applyAlignment="1">
      <alignment vertical="center" shrinkToFit="1"/>
    </xf>
    <xf numFmtId="176" fontId="2" fillId="0" borderId="6" xfId="0" applyNumberFormat="1" applyFont="1" applyFill="1" applyBorder="1" applyAlignment="1">
      <alignment vertical="center" shrinkToFit="1"/>
    </xf>
    <xf numFmtId="176" fontId="2" fillId="0" borderId="112" xfId="0" applyNumberFormat="1" applyFont="1" applyFill="1" applyBorder="1" applyAlignment="1">
      <alignment vertical="center" shrinkToFit="1"/>
    </xf>
    <xf numFmtId="176" fontId="2" fillId="0" borderId="61" xfId="0" applyNumberFormat="1" applyFont="1" applyFill="1" applyBorder="1" applyAlignment="1">
      <alignment vertical="center" shrinkToFit="1"/>
    </xf>
    <xf numFmtId="176" fontId="2" fillId="0" borderId="32" xfId="0" applyNumberFormat="1" applyFont="1" applyFill="1" applyBorder="1" applyAlignment="1">
      <alignment vertical="center" shrinkToFit="1"/>
    </xf>
    <xf numFmtId="176" fontId="2" fillId="2" borderId="121" xfId="0" applyNumberFormat="1" applyFont="1" applyFill="1" applyBorder="1" applyAlignment="1">
      <alignment vertical="center" shrinkToFit="1"/>
    </xf>
    <xf numFmtId="176" fontId="2" fillId="2" borderId="122" xfId="0" applyNumberFormat="1" applyFont="1" applyFill="1" applyBorder="1" applyAlignment="1">
      <alignment vertical="center" shrinkToFit="1"/>
    </xf>
    <xf numFmtId="176" fontId="2" fillId="2" borderId="123" xfId="0" applyNumberFormat="1" applyFont="1" applyFill="1" applyBorder="1" applyAlignment="1">
      <alignment vertical="center" shrinkToFit="1"/>
    </xf>
    <xf numFmtId="0" fontId="2" fillId="0" borderId="0"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44" xfId="0" applyFont="1" applyBorder="1" applyAlignment="1">
      <alignment horizontal="center" vertical="center" wrapText="1"/>
    </xf>
    <xf numFmtId="0" fontId="2" fillId="0" borderId="44" xfId="0" applyFont="1" applyBorder="1" applyAlignment="1">
      <alignment horizontal="center" vertical="center"/>
    </xf>
    <xf numFmtId="0" fontId="2" fillId="0" borderId="54" xfId="0" applyFont="1" applyBorder="1" applyAlignment="1">
      <alignment horizontal="center" vertical="center"/>
    </xf>
    <xf numFmtId="0" fontId="2" fillId="0" borderId="0" xfId="0" applyFont="1" applyFill="1" applyBorder="1" applyAlignment="1">
      <alignment horizontal="center" vertical="center"/>
    </xf>
    <xf numFmtId="176" fontId="2" fillId="2" borderId="114" xfId="0" applyNumberFormat="1" applyFont="1" applyFill="1" applyBorder="1" applyAlignment="1">
      <alignment vertical="center" shrinkToFit="1"/>
    </xf>
    <xf numFmtId="176" fontId="2" fillId="2" borderId="40" xfId="0" applyNumberFormat="1" applyFont="1" applyFill="1" applyBorder="1" applyAlignment="1">
      <alignment vertical="center" shrinkToFit="1"/>
    </xf>
    <xf numFmtId="176" fontId="2" fillId="2" borderId="51" xfId="0" applyNumberFormat="1" applyFont="1" applyFill="1" applyBorder="1" applyAlignment="1">
      <alignment vertical="center" shrinkToFit="1"/>
    </xf>
    <xf numFmtId="0" fontId="2" fillId="0" borderId="54" xfId="0" applyFont="1" applyBorder="1" applyAlignment="1">
      <alignment horizontal="center" vertical="center"/>
    </xf>
    <xf numFmtId="38" fontId="0" fillId="0" borderId="26" xfId="1" applyFont="1" applyFill="1" applyBorder="1">
      <alignment vertical="center"/>
    </xf>
    <xf numFmtId="176" fontId="2" fillId="0" borderId="118" xfId="0" applyNumberFormat="1" applyFont="1" applyFill="1" applyBorder="1" applyAlignment="1">
      <alignment vertical="center" shrinkToFit="1"/>
    </xf>
    <xf numFmtId="176" fontId="2" fillId="0" borderId="85" xfId="0" applyNumberFormat="1" applyFont="1" applyFill="1" applyBorder="1" applyAlignment="1">
      <alignment vertical="center" shrinkToFit="1"/>
    </xf>
    <xf numFmtId="176" fontId="2" fillId="0" borderId="55" xfId="0" applyNumberFormat="1" applyFont="1" applyFill="1" applyBorder="1" applyAlignment="1">
      <alignment vertical="center" shrinkToFit="1"/>
    </xf>
    <xf numFmtId="176" fontId="2" fillId="2" borderId="124" xfId="0" applyNumberFormat="1" applyFont="1" applyFill="1" applyBorder="1" applyAlignment="1">
      <alignment vertical="center" shrinkToFit="1"/>
    </xf>
    <xf numFmtId="176" fontId="2" fillId="0" borderId="51" xfId="0" applyNumberFormat="1" applyFont="1" applyFill="1" applyBorder="1" applyAlignment="1">
      <alignment vertical="center" shrinkToFit="1"/>
    </xf>
    <xf numFmtId="0" fontId="2" fillId="0" borderId="11" xfId="0" applyFont="1" applyBorder="1" applyAlignment="1">
      <alignment horizontal="right" vertical="center" shrinkToFit="1"/>
    </xf>
    <xf numFmtId="0" fontId="2" fillId="4" borderId="93" xfId="0" applyFont="1" applyFill="1" applyBorder="1" applyAlignment="1">
      <alignment horizontal="center" vertical="center" shrinkToFit="1"/>
    </xf>
    <xf numFmtId="0" fontId="2" fillId="0" borderId="106" xfId="0" applyFont="1" applyFill="1" applyBorder="1" applyAlignment="1">
      <alignment horizontal="right" vertical="center"/>
    </xf>
    <xf numFmtId="38" fontId="0" fillId="3" borderId="26" xfId="1" applyNumberFormat="1" applyFont="1" applyFill="1" applyBorder="1">
      <alignment vertical="center"/>
    </xf>
    <xf numFmtId="0" fontId="2" fillId="4" borderId="95" xfId="0" applyFont="1" applyFill="1" applyBorder="1" applyAlignment="1">
      <alignment horizontal="center" vertical="center" wrapText="1"/>
    </xf>
    <xf numFmtId="0" fontId="2" fillId="0" borderId="67" xfId="0" applyFont="1" applyBorder="1" applyAlignment="1">
      <alignment vertical="center" shrinkToFit="1"/>
    </xf>
    <xf numFmtId="0" fontId="2" fillId="4" borderId="96" xfId="0" applyFont="1" applyFill="1" applyBorder="1" applyAlignment="1">
      <alignment horizontal="center" vertical="center" wrapText="1"/>
    </xf>
    <xf numFmtId="0" fontId="2" fillId="0" borderId="68" xfId="0" applyFont="1" applyBorder="1" applyAlignment="1">
      <alignment horizontal="center" vertical="center" shrinkToFit="1"/>
    </xf>
    <xf numFmtId="0" fontId="2" fillId="0" borderId="128" xfId="0" applyFont="1" applyBorder="1" applyAlignment="1">
      <alignment horizontal="center" vertical="center"/>
    </xf>
    <xf numFmtId="177" fontId="2" fillId="0" borderId="26" xfId="0" applyNumberFormat="1" applyFont="1" applyFill="1" applyBorder="1">
      <alignment vertical="center"/>
    </xf>
    <xf numFmtId="177" fontId="2" fillId="0" borderId="26" xfId="0" applyNumberFormat="1" applyFont="1" applyFill="1" applyBorder="1" applyAlignment="1">
      <alignment horizontal="right" vertical="center"/>
    </xf>
    <xf numFmtId="0" fontId="17" fillId="0" borderId="0" xfId="0" applyFont="1" applyAlignment="1">
      <alignment horizontal="left" vertical="center"/>
    </xf>
    <xf numFmtId="0" fontId="2" fillId="3" borderId="123" xfId="0" applyFont="1" applyFill="1" applyBorder="1" applyAlignment="1">
      <alignment vertical="center" shrinkToFit="1"/>
    </xf>
    <xf numFmtId="176" fontId="2" fillId="0" borderId="0" xfId="0" applyNumberFormat="1" applyFont="1" applyAlignment="1">
      <alignment vertical="center"/>
    </xf>
    <xf numFmtId="0" fontId="10" fillId="0" borderId="0" xfId="0" applyFont="1" applyAlignment="1">
      <alignment horizontal="left" vertical="top" wrapText="1"/>
    </xf>
    <xf numFmtId="0" fontId="2" fillId="0" borderId="30" xfId="0" applyFont="1" applyBorder="1" applyAlignment="1">
      <alignment horizontal="left" vertical="top" wrapText="1"/>
    </xf>
    <xf numFmtId="0" fontId="24" fillId="0" borderId="0" xfId="0" applyFont="1">
      <alignment vertical="center"/>
    </xf>
    <xf numFmtId="0" fontId="25" fillId="0" borderId="0" xfId="0" applyFont="1">
      <alignment vertical="center"/>
    </xf>
    <xf numFmtId="0" fontId="24" fillId="0" borderId="0" xfId="0" quotePrefix="1" applyFont="1">
      <alignment vertical="center"/>
    </xf>
    <xf numFmtId="0" fontId="26" fillId="0" borderId="0" xfId="0" applyFont="1">
      <alignment vertical="center"/>
    </xf>
    <xf numFmtId="0" fontId="24" fillId="0" borderId="0" xfId="0" applyFont="1" applyAlignment="1">
      <alignment horizontal="left" vertical="center"/>
    </xf>
    <xf numFmtId="0" fontId="2" fillId="6" borderId="112" xfId="0" applyFont="1" applyFill="1" applyBorder="1" applyAlignment="1">
      <alignment horizontal="center" vertical="center" shrinkToFit="1"/>
    </xf>
    <xf numFmtId="0" fontId="2" fillId="6" borderId="84" xfId="0" applyFont="1" applyFill="1" applyBorder="1" applyAlignment="1">
      <alignment horizontal="center" vertical="center" shrinkToFit="1"/>
    </xf>
    <xf numFmtId="0" fontId="2" fillId="6" borderId="34" xfId="0" applyFont="1" applyFill="1" applyBorder="1" applyAlignment="1">
      <alignment horizontal="center" vertical="center" shrinkToFit="1"/>
    </xf>
    <xf numFmtId="0" fontId="27" fillId="0" borderId="0" xfId="0" applyFont="1">
      <alignment vertical="center"/>
    </xf>
    <xf numFmtId="0" fontId="28" fillId="0" borderId="0" xfId="0" applyFont="1">
      <alignment vertical="center"/>
    </xf>
    <xf numFmtId="0" fontId="2" fillId="3" borderId="125" xfId="0" applyFont="1" applyFill="1" applyBorder="1" applyAlignment="1">
      <alignment vertical="center" shrinkToFit="1"/>
    </xf>
    <xf numFmtId="0" fontId="2" fillId="3" borderId="29" xfId="0" applyFont="1" applyFill="1" applyBorder="1" applyAlignment="1">
      <alignment vertical="center" shrinkToFit="1"/>
    </xf>
    <xf numFmtId="176" fontId="2" fillId="2" borderId="129" xfId="0" applyNumberFormat="1" applyFont="1" applyFill="1" applyBorder="1" applyAlignment="1">
      <alignment vertical="center" shrinkToFit="1"/>
    </xf>
    <xf numFmtId="0" fontId="10" fillId="0" borderId="0" xfId="0" applyFont="1">
      <alignment vertical="center"/>
    </xf>
    <xf numFmtId="0" fontId="10" fillId="0" borderId="0" xfId="0" applyFont="1" applyAlignment="1">
      <alignment vertical="top"/>
    </xf>
    <xf numFmtId="0" fontId="10" fillId="0" borderId="0" xfId="0" applyFont="1" applyAlignment="1">
      <alignment vertical="top" wrapText="1"/>
    </xf>
    <xf numFmtId="0" fontId="10" fillId="0" borderId="0" xfId="0" applyFont="1" applyAlignment="1">
      <alignment horizontal="right" vertical="top"/>
    </xf>
    <xf numFmtId="0" fontId="30" fillId="0" borderId="0" xfId="0" applyFont="1" applyAlignment="1">
      <alignment vertical="top"/>
    </xf>
    <xf numFmtId="0" fontId="30" fillId="0" borderId="0" xfId="0" applyFont="1" applyAlignment="1">
      <alignment vertical="top" wrapText="1"/>
    </xf>
    <xf numFmtId="0" fontId="10" fillId="0" borderId="0" xfId="0" applyFont="1" applyAlignment="1">
      <alignment horizontal="right" vertical="top" wrapText="1"/>
    </xf>
    <xf numFmtId="0" fontId="3" fillId="0" borderId="0" xfId="0" applyFont="1" applyAlignment="1">
      <alignment vertical="top"/>
    </xf>
    <xf numFmtId="0" fontId="3" fillId="0" borderId="0" xfId="0" applyFont="1" applyAlignment="1">
      <alignment vertical="top" wrapText="1"/>
    </xf>
    <xf numFmtId="0" fontId="31" fillId="5" borderId="26" xfId="0" applyFont="1" applyFill="1" applyBorder="1" applyAlignment="1">
      <alignment horizontal="left" vertical="center" indent="2"/>
    </xf>
    <xf numFmtId="177" fontId="32" fillId="5" borderId="26" xfId="0" applyNumberFormat="1" applyFont="1" applyFill="1" applyBorder="1">
      <alignment vertical="center"/>
    </xf>
    <xf numFmtId="0" fontId="32" fillId="5" borderId="26" xfId="0" applyFont="1" applyFill="1" applyBorder="1" applyAlignment="1">
      <alignment horizontal="right" vertical="center"/>
    </xf>
    <xf numFmtId="0" fontId="32" fillId="5" borderId="26" xfId="0" applyFont="1" applyFill="1" applyBorder="1">
      <alignment vertical="center"/>
    </xf>
    <xf numFmtId="0" fontId="7" fillId="5" borderId="26" xfId="0" applyFont="1" applyFill="1" applyBorder="1">
      <alignment vertical="center"/>
    </xf>
    <xf numFmtId="0" fontId="2" fillId="3" borderId="130" xfId="0" applyFont="1" applyFill="1" applyBorder="1" applyAlignment="1">
      <alignment vertical="center" shrinkToFit="1"/>
    </xf>
    <xf numFmtId="176" fontId="2" fillId="2" borderId="130" xfId="0" applyNumberFormat="1" applyFont="1" applyFill="1" applyBorder="1" applyAlignment="1">
      <alignment vertical="center" shrinkToFit="1"/>
    </xf>
    <xf numFmtId="0" fontId="2" fillId="6" borderId="130" xfId="0" applyFont="1" applyFill="1" applyBorder="1" applyAlignment="1">
      <alignment horizontal="center" vertical="center" shrinkToFit="1"/>
    </xf>
    <xf numFmtId="0" fontId="2" fillId="0" borderId="116" xfId="0" applyFont="1" applyBorder="1">
      <alignment vertical="center"/>
    </xf>
    <xf numFmtId="0" fontId="2" fillId="0" borderId="84" xfId="0" applyFont="1" applyBorder="1">
      <alignment vertical="center"/>
    </xf>
    <xf numFmtId="0" fontId="2" fillId="3" borderId="112" xfId="0" applyFont="1" applyFill="1" applyBorder="1" applyAlignment="1">
      <alignment horizontal="center" vertical="center" shrinkToFit="1"/>
    </xf>
    <xf numFmtId="0" fontId="2" fillId="3" borderId="32" xfId="0" applyFont="1" applyFill="1" applyBorder="1" applyAlignment="1">
      <alignment horizontal="center" vertical="center" shrinkToFit="1"/>
    </xf>
    <xf numFmtId="0" fontId="2" fillId="0" borderId="26" xfId="0" applyFont="1" applyBorder="1" applyAlignment="1">
      <alignment horizontal="center" vertical="center"/>
    </xf>
    <xf numFmtId="49" fontId="2" fillId="0" borderId="26" xfId="0" applyNumberFormat="1" applyFont="1" applyBorder="1" applyAlignment="1">
      <alignment horizontal="center" vertical="center"/>
    </xf>
    <xf numFmtId="0" fontId="2" fillId="0" borderId="26" xfId="0" applyNumberFormat="1" applyFont="1" applyBorder="1" applyAlignment="1">
      <alignment horizontal="center" vertical="center"/>
    </xf>
    <xf numFmtId="0" fontId="0" fillId="2" borderId="24" xfId="0" applyFill="1" applyBorder="1" applyAlignment="1">
      <alignment horizontal="left" vertical="top" wrapText="1"/>
    </xf>
    <xf numFmtId="0" fontId="0" fillId="2" borderId="1" xfId="0" applyFill="1" applyBorder="1" applyAlignment="1">
      <alignment horizontal="left" vertical="top" wrapText="1"/>
    </xf>
    <xf numFmtId="0" fontId="0" fillId="2" borderId="1" xfId="0" applyFill="1" applyBorder="1" applyAlignment="1">
      <alignment horizontal="left" vertical="top"/>
    </xf>
    <xf numFmtId="0" fontId="0" fillId="2" borderId="30" xfId="0" applyFill="1" applyBorder="1" applyAlignment="1">
      <alignment horizontal="left" vertical="top"/>
    </xf>
    <xf numFmtId="0" fontId="0" fillId="2" borderId="24" xfId="0" applyFill="1" applyBorder="1" applyAlignment="1">
      <alignment horizontal="left" vertical="top"/>
    </xf>
    <xf numFmtId="0" fontId="0" fillId="2" borderId="22" xfId="0" applyFill="1" applyBorder="1" applyAlignment="1">
      <alignment horizontal="left" vertical="top"/>
    </xf>
    <xf numFmtId="0" fontId="0" fillId="2" borderId="7" xfId="0" applyFill="1" applyBorder="1" applyAlignment="1">
      <alignment horizontal="left" vertical="top"/>
    </xf>
    <xf numFmtId="0" fontId="0" fillId="2" borderId="42" xfId="0" applyFill="1" applyBorder="1" applyAlignment="1">
      <alignment horizontal="left" vertical="top"/>
    </xf>
    <xf numFmtId="0" fontId="0" fillId="0" borderId="26" xfId="0" applyBorder="1" applyAlignment="1">
      <alignment horizontal="center" vertical="center"/>
    </xf>
    <xf numFmtId="0" fontId="0" fillId="3" borderId="26" xfId="0" applyFill="1" applyBorder="1" applyAlignment="1">
      <alignment horizontal="center"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0" borderId="24" xfId="0" applyBorder="1" applyAlignment="1">
      <alignment horizontal="center" vertical="center"/>
    </xf>
    <xf numFmtId="0" fontId="0" fillId="0" borderId="26" xfId="0" applyBorder="1" applyAlignment="1">
      <alignment horizontal="center" vertical="center" wrapText="1"/>
    </xf>
    <xf numFmtId="0" fontId="0" fillId="0" borderId="70" xfId="0" applyBorder="1" applyAlignment="1">
      <alignment horizontal="center" vertical="center"/>
    </xf>
    <xf numFmtId="0" fontId="0" fillId="0" borderId="24" xfId="0" applyFont="1" applyBorder="1" applyAlignment="1">
      <alignment horizontal="center" vertical="center"/>
    </xf>
    <xf numFmtId="0" fontId="16" fillId="0" borderId="1" xfId="0" applyFont="1" applyBorder="1" applyAlignment="1">
      <alignment horizontal="center" vertical="center"/>
    </xf>
    <xf numFmtId="0" fontId="13" fillId="2" borderId="39" xfId="0" applyFont="1" applyFill="1" applyBorder="1" applyAlignment="1">
      <alignment horizontal="center" vertical="center" wrapText="1"/>
    </xf>
    <xf numFmtId="0" fontId="13" fillId="2" borderId="108" xfId="0" applyFont="1" applyFill="1" applyBorder="1" applyAlignment="1">
      <alignment horizontal="center" vertical="center" wrapText="1"/>
    </xf>
    <xf numFmtId="0" fontId="2" fillId="0" borderId="24" xfId="0" applyFont="1" applyBorder="1" applyAlignment="1">
      <alignment horizontal="center" vertical="center" textRotation="255"/>
    </xf>
    <xf numFmtId="0" fontId="2" fillId="0" borderId="1" xfId="0" applyFont="1" applyBorder="1" applyAlignment="1">
      <alignment horizontal="center" vertical="center" textRotation="255"/>
    </xf>
    <xf numFmtId="0" fontId="3" fillId="0" borderId="7" xfId="0" applyFont="1" applyBorder="1" applyAlignment="1">
      <alignment horizontal="center" vertical="center" wrapText="1"/>
    </xf>
    <xf numFmtId="0" fontId="2" fillId="0" borderId="106" xfId="0" applyFont="1" applyBorder="1" applyAlignment="1">
      <alignment horizontal="center" vertical="center" textRotation="255"/>
    </xf>
    <xf numFmtId="0" fontId="2" fillId="0" borderId="23"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24" xfId="0" applyFont="1" applyBorder="1" applyAlignment="1">
      <alignment horizontal="center" vertical="center"/>
    </xf>
    <xf numFmtId="0" fontId="2" fillId="0" borderId="1" xfId="0" applyFont="1" applyBorder="1" applyAlignment="1">
      <alignment horizontal="center" vertical="center"/>
    </xf>
    <xf numFmtId="0" fontId="2" fillId="0" borderId="24" xfId="0" applyFont="1" applyBorder="1" applyAlignment="1">
      <alignment horizontal="center" vertical="center" wrapText="1"/>
    </xf>
    <xf numFmtId="0" fontId="2" fillId="0" borderId="1" xfId="0" applyFont="1" applyBorder="1" applyAlignment="1">
      <alignment horizontal="center" vertical="center" wrapText="1"/>
    </xf>
    <xf numFmtId="0" fontId="2" fillId="2" borderId="24" xfId="0" applyFont="1" applyFill="1" applyBorder="1" applyAlignment="1">
      <alignment horizontal="center" vertical="center" textRotation="255"/>
    </xf>
    <xf numFmtId="0" fontId="2" fillId="2" borderId="1" xfId="0" applyFont="1" applyFill="1" applyBorder="1" applyAlignment="1">
      <alignment horizontal="center" vertical="center" textRotation="255"/>
    </xf>
    <xf numFmtId="0" fontId="2" fillId="2" borderId="23"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4" fillId="0" borderId="3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03" xfId="0" applyFont="1" applyFill="1" applyBorder="1" applyAlignment="1">
      <alignment horizontal="center" vertical="center" wrapText="1"/>
    </xf>
    <xf numFmtId="0" fontId="3" fillId="0" borderId="2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28" xfId="0" applyFont="1" applyFill="1" applyBorder="1" applyAlignment="1">
      <alignment horizontal="center" vertical="center"/>
    </xf>
    <xf numFmtId="0" fontId="2" fillId="0" borderId="7" xfId="0" applyFont="1" applyBorder="1" applyAlignment="1">
      <alignment horizontal="center" vertical="center" shrinkToFit="1"/>
    </xf>
    <xf numFmtId="0" fontId="2" fillId="0" borderId="47"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17"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18"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2" borderId="2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3" xfId="0" applyFont="1" applyBorder="1" applyAlignment="1">
      <alignment horizontal="center" vertical="center"/>
    </xf>
    <xf numFmtId="0" fontId="2" fillId="0" borderId="11" xfId="0" applyFont="1" applyBorder="1" applyAlignment="1">
      <alignment horizontal="center" vertical="center"/>
    </xf>
    <xf numFmtId="0" fontId="4" fillId="0" borderId="25"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04"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03"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4" xfId="0" applyFont="1" applyBorder="1" applyAlignment="1">
      <alignment horizontal="center" vertical="center" wrapText="1"/>
    </xf>
    <xf numFmtId="0" fontId="2" fillId="2" borderId="38"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0" borderId="62"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88" xfId="0" applyFont="1" applyBorder="1" applyAlignment="1">
      <alignment horizontal="center" vertical="center" wrapText="1"/>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9" xfId="0" applyFont="1" applyBorder="1" applyAlignment="1">
      <alignment horizontal="center" vertical="center"/>
    </xf>
    <xf numFmtId="49" fontId="2" fillId="0" borderId="21" xfId="0" applyNumberFormat="1" applyFont="1" applyBorder="1" applyAlignment="1">
      <alignment horizontal="center" vertical="center"/>
    </xf>
    <xf numFmtId="49" fontId="2" fillId="0" borderId="58" xfId="0" applyNumberFormat="1" applyFont="1" applyBorder="1" applyAlignment="1">
      <alignment horizontal="center" vertical="center"/>
    </xf>
    <xf numFmtId="49" fontId="2" fillId="0" borderId="12" xfId="0" applyNumberFormat="1" applyFont="1" applyBorder="1" applyAlignment="1">
      <alignment horizontal="center" vertical="center"/>
    </xf>
    <xf numFmtId="0" fontId="2" fillId="0" borderId="17" xfId="0" applyFont="1" applyBorder="1" applyAlignment="1">
      <alignment horizontal="center" vertical="center"/>
    </xf>
    <xf numFmtId="0" fontId="2" fillId="0" borderId="54" xfId="0" applyFont="1" applyBorder="1" applyAlignment="1">
      <alignment horizontal="center" vertical="center"/>
    </xf>
    <xf numFmtId="49" fontId="2" fillId="0" borderId="8" xfId="0" applyNumberFormat="1" applyFont="1" applyBorder="1" applyAlignment="1">
      <alignment horizontal="center" vertical="center"/>
    </xf>
    <xf numFmtId="49" fontId="2" fillId="0" borderId="48" xfId="0" applyNumberFormat="1" applyFont="1" applyBorder="1" applyAlignment="1">
      <alignment horizontal="center" vertical="center"/>
    </xf>
    <xf numFmtId="0" fontId="2" fillId="0" borderId="53" xfId="0" applyFont="1" applyBorder="1" applyAlignment="1">
      <alignment horizontal="center" vertical="center" wrapText="1"/>
    </xf>
    <xf numFmtId="0" fontId="2" fillId="2" borderId="3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1" fillId="0" borderId="16" xfId="0" applyFont="1" applyBorder="1" applyAlignment="1">
      <alignment horizontal="center" vertical="center" wrapText="1"/>
    </xf>
    <xf numFmtId="0" fontId="11" fillId="0" borderId="1" xfId="0" applyFont="1" applyBorder="1" applyAlignment="1">
      <alignment horizontal="center" vertical="center" wrapText="1"/>
    </xf>
    <xf numFmtId="0" fontId="2" fillId="0" borderId="9" xfId="0" applyFont="1" applyBorder="1" applyAlignment="1">
      <alignment horizontal="center" vertical="center" wrapText="1"/>
    </xf>
    <xf numFmtId="0" fontId="2" fillId="2" borderId="2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6"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 xfId="0" applyFont="1" applyBorder="1" applyAlignment="1">
      <alignment horizontal="center" vertical="center" wrapText="1"/>
    </xf>
    <xf numFmtId="0" fontId="2" fillId="2" borderId="19"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106"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3" fillId="0" borderId="106"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3" fillId="0" borderId="10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3" fillId="0" borderId="39" xfId="0" applyFont="1" applyBorder="1" applyAlignment="1">
      <alignment horizontal="center" vertical="center"/>
    </xf>
    <xf numFmtId="0" fontId="3" fillId="0" borderId="28" xfId="0" applyFont="1" applyBorder="1" applyAlignment="1">
      <alignment horizontal="center" vertical="center"/>
    </xf>
    <xf numFmtId="0" fontId="3" fillId="0" borderId="22" xfId="0" applyFont="1" applyBorder="1" applyAlignment="1">
      <alignment horizontal="center" vertical="center"/>
    </xf>
    <xf numFmtId="0" fontId="3" fillId="0" borderId="7" xfId="0" applyFont="1" applyBorder="1" applyAlignment="1">
      <alignment horizontal="center" vertical="center"/>
    </xf>
    <xf numFmtId="0" fontId="3" fillId="0" borderId="24" xfId="0" applyFont="1" applyBorder="1" applyAlignment="1">
      <alignment horizontal="center" vertical="center"/>
    </xf>
    <xf numFmtId="0" fontId="3" fillId="0" borderId="1" xfId="0" applyFont="1" applyBorder="1" applyAlignment="1">
      <alignment horizontal="center" vertical="center"/>
    </xf>
    <xf numFmtId="0" fontId="3" fillId="2" borderId="39" xfId="0" applyFont="1" applyFill="1" applyBorder="1" applyAlignment="1">
      <alignment horizontal="center" vertical="center"/>
    </xf>
    <xf numFmtId="0" fontId="3" fillId="2" borderId="28" xfId="0" applyFont="1" applyFill="1" applyBorder="1" applyAlignment="1">
      <alignment horizontal="center" vertical="center"/>
    </xf>
    <xf numFmtId="0" fontId="2" fillId="0" borderId="27" xfId="0" applyFont="1" applyBorder="1" applyAlignment="1">
      <alignment horizontal="center" vertical="center"/>
    </xf>
    <xf numFmtId="0" fontId="3" fillId="0" borderId="13" xfId="0" applyFont="1" applyBorder="1" applyAlignment="1">
      <alignment horizontal="center" vertical="center"/>
    </xf>
    <xf numFmtId="0" fontId="3" fillId="0" borderId="4" xfId="0" applyFont="1" applyBorder="1" applyAlignment="1">
      <alignment horizontal="center" vertical="center"/>
    </xf>
    <xf numFmtId="0" fontId="3" fillId="0" borderId="41" xfId="0" applyFont="1" applyBorder="1" applyAlignment="1">
      <alignment horizontal="center" vertical="center"/>
    </xf>
    <xf numFmtId="0" fontId="4" fillId="0" borderId="23"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05"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41" xfId="0" applyFont="1" applyBorder="1" applyAlignment="1">
      <alignment horizontal="center" vertical="center"/>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13" xfId="0" applyFont="1" applyBorder="1" applyAlignment="1">
      <alignment horizontal="center" vertical="center"/>
    </xf>
    <xf numFmtId="0" fontId="2" fillId="0" borderId="19"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50" xfId="0" applyFont="1" applyFill="1" applyBorder="1" applyAlignment="1">
      <alignment horizontal="center" vertical="center"/>
    </xf>
    <xf numFmtId="0" fontId="2" fillId="0" borderId="126" xfId="0" applyFont="1" applyBorder="1" applyAlignment="1">
      <alignment horizontal="center" vertical="center" wrapText="1"/>
    </xf>
    <xf numFmtId="0" fontId="0" fillId="0" borderId="7" xfId="0" applyBorder="1" applyAlignment="1">
      <alignment horizontal="center" vertical="center" wrapText="1"/>
    </xf>
    <xf numFmtId="0" fontId="0" fillId="0" borderId="127" xfId="0" applyBorder="1" applyAlignment="1">
      <alignment horizontal="center" vertical="center" wrapText="1"/>
    </xf>
    <xf numFmtId="0" fontId="4" fillId="2" borderId="28" xfId="0" applyFont="1" applyFill="1" applyBorder="1" applyAlignment="1">
      <alignment horizontal="center" vertical="center" wrapText="1"/>
    </xf>
    <xf numFmtId="0" fontId="4" fillId="2" borderId="108" xfId="0" applyFont="1" applyFill="1" applyBorder="1" applyAlignment="1">
      <alignment horizontal="center" vertical="center" wrapText="1"/>
    </xf>
    <xf numFmtId="0" fontId="3" fillId="0" borderId="24" xfId="0" applyFont="1" applyFill="1" applyBorder="1" applyAlignment="1">
      <alignment horizontal="center" vertical="center"/>
    </xf>
    <xf numFmtId="0" fontId="3" fillId="0" borderId="1" xfId="0" applyFont="1" applyFill="1" applyBorder="1" applyAlignment="1">
      <alignment horizontal="center" vertical="center"/>
    </xf>
    <xf numFmtId="0" fontId="3" fillId="2" borderId="7"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13" xfId="0" applyFont="1" applyFill="1" applyBorder="1" applyAlignment="1">
      <alignment horizontal="center" vertical="center"/>
    </xf>
    <xf numFmtId="0" fontId="3" fillId="0" borderId="26" xfId="0" applyFont="1" applyBorder="1" applyAlignment="1">
      <alignment horizontal="center" vertical="center"/>
    </xf>
    <xf numFmtId="0" fontId="3" fillId="0" borderId="22" xfId="0" applyFont="1" applyBorder="1" applyAlignment="1">
      <alignment horizontal="left" vertical="top" indent="1"/>
    </xf>
    <xf numFmtId="0" fontId="3" fillId="0" borderId="49" xfId="0" applyFont="1" applyBorder="1" applyAlignment="1">
      <alignment horizontal="left" vertical="top" indent="1"/>
    </xf>
    <xf numFmtId="0" fontId="3" fillId="0" borderId="23" xfId="0" applyFont="1" applyBorder="1" applyAlignment="1">
      <alignment horizontal="left" vertical="top" indent="1"/>
    </xf>
    <xf numFmtId="0" fontId="3" fillId="0" borderId="42" xfId="0" applyFont="1" applyBorder="1" applyAlignment="1">
      <alignment horizontal="left" vertical="top" indent="1"/>
    </xf>
    <xf numFmtId="0" fontId="3" fillId="0" borderId="4" xfId="0" applyFont="1" applyBorder="1" applyAlignment="1">
      <alignment horizontal="left" vertical="top" indent="1"/>
    </xf>
    <xf numFmtId="0" fontId="3" fillId="0" borderId="60" xfId="0" applyFont="1" applyBorder="1" applyAlignment="1">
      <alignment horizontal="left" vertical="top" indent="1"/>
    </xf>
    <xf numFmtId="0" fontId="3" fillId="0" borderId="2" xfId="0" applyFont="1" applyBorder="1" applyAlignment="1">
      <alignment horizontal="left" vertical="center" indent="1"/>
    </xf>
    <xf numFmtId="0" fontId="3" fillId="0" borderId="10" xfId="0" applyFont="1" applyBorder="1" applyAlignment="1">
      <alignment horizontal="left" vertical="center" indent="1"/>
    </xf>
    <xf numFmtId="0" fontId="3" fillId="0" borderId="3" xfId="0" applyFont="1" applyBorder="1" applyAlignment="1">
      <alignment horizontal="left" vertical="center" indent="1"/>
    </xf>
    <xf numFmtId="0" fontId="3" fillId="0" borderId="49" xfId="0" applyFont="1" applyBorder="1" applyAlignment="1">
      <alignment horizontal="center" vertical="center"/>
    </xf>
    <xf numFmtId="0" fontId="3" fillId="0" borderId="23" xfId="0" applyFont="1" applyBorder="1" applyAlignment="1">
      <alignment horizontal="center" vertical="center"/>
    </xf>
    <xf numFmtId="0" fontId="3" fillId="0" borderId="42" xfId="0" applyFont="1" applyBorder="1" applyAlignment="1">
      <alignment horizontal="center" vertical="center"/>
    </xf>
    <xf numFmtId="0" fontId="3" fillId="0" borderId="60"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10" fillId="0" borderId="0" xfId="0" applyFont="1" applyAlignment="1">
      <alignment horizontal="left" vertical="top" wrapText="1"/>
    </xf>
    <xf numFmtId="0" fontId="2" fillId="0" borderId="24" xfId="0" applyFont="1" applyBorder="1" applyAlignment="1">
      <alignment horizontal="left" vertical="top" wrapText="1"/>
    </xf>
    <xf numFmtId="0" fontId="2" fillId="0" borderId="1" xfId="0" applyFont="1" applyBorder="1" applyAlignment="1">
      <alignment horizontal="left" vertical="top" wrapText="1"/>
    </xf>
    <xf numFmtId="0" fontId="2" fillId="0" borderId="30" xfId="0" applyFont="1" applyBorder="1" applyAlignment="1">
      <alignment horizontal="left" vertical="top" wrapText="1"/>
    </xf>
    <xf numFmtId="0" fontId="0" fillId="0" borderId="0" xfId="0" applyFill="1" applyAlignment="1">
      <alignment horizontal="left" vertical="center" wrapText="1"/>
    </xf>
  </cellXfs>
  <cellStyles count="2">
    <cellStyle name="桁区切り" xfId="1" builtinId="6"/>
    <cellStyle name="標準" xfId="0" builtinId="0"/>
  </cellStyles>
  <dxfs count="3">
    <dxf>
      <font>
        <b/>
        <i val="0"/>
        <strike val="0"/>
        <color rgb="FFFF0000"/>
      </font>
    </dxf>
    <dxf>
      <font>
        <b/>
        <i val="0"/>
        <strike val="0"/>
        <color rgb="FFFF0000"/>
      </font>
    </dxf>
    <dxf>
      <font>
        <b/>
        <i val="0"/>
        <strike val="0"/>
        <color rgb="FFFF0000"/>
      </font>
    </dxf>
  </dxfs>
  <tableStyles count="0" defaultTableStyle="TableStyleMedium2" defaultPivotStyle="PivotStyleLight16"/>
  <colors>
    <mruColors>
      <color rgb="FFFFFFCC"/>
      <color rgb="FFCCFF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1153E-C095-4C0A-BD72-B83C9B7AEC86}">
  <dimension ref="A1:E42"/>
  <sheetViews>
    <sheetView showGridLines="0" zoomScaleNormal="100" workbookViewId="0">
      <selection activeCell="H24" sqref="H24"/>
    </sheetView>
  </sheetViews>
  <sheetFormatPr defaultColWidth="9" defaultRowHeight="14.25"/>
  <cols>
    <col min="1" max="1" width="5.75" style="277" customWidth="1"/>
    <col min="2" max="2" width="6.375" style="277" customWidth="1"/>
    <col min="3" max="16384" width="9" style="277"/>
  </cols>
  <sheetData>
    <row r="1" spans="1:5" ht="27.75" customHeight="1">
      <c r="B1" s="278" t="s">
        <v>319</v>
      </c>
    </row>
    <row r="3" spans="1:5" ht="20.25" customHeight="1">
      <c r="A3" s="279" t="s">
        <v>320</v>
      </c>
      <c r="B3" s="285" t="s">
        <v>328</v>
      </c>
      <c r="C3" s="285"/>
      <c r="D3" s="285"/>
      <c r="E3" s="285"/>
    </row>
    <row r="4" spans="1:5" ht="20.25" customHeight="1">
      <c r="A4" s="279"/>
      <c r="B4" s="286" t="s">
        <v>363</v>
      </c>
      <c r="C4" s="285"/>
      <c r="D4" s="285"/>
      <c r="E4" s="285"/>
    </row>
    <row r="5" spans="1:5" ht="20.25" customHeight="1">
      <c r="A5" s="279"/>
    </row>
    <row r="6" spans="1:5" ht="20.25" customHeight="1">
      <c r="A6" s="279" t="s">
        <v>321</v>
      </c>
      <c r="B6" s="277" t="s">
        <v>337</v>
      </c>
    </row>
    <row r="7" spans="1:5" ht="20.25" customHeight="1">
      <c r="A7" s="279"/>
      <c r="B7" s="277" t="s">
        <v>329</v>
      </c>
    </row>
    <row r="8" spans="1:5" ht="20.25" customHeight="1">
      <c r="A8" s="279"/>
      <c r="B8" s="277" t="s">
        <v>330</v>
      </c>
    </row>
    <row r="9" spans="1:5" ht="20.25" customHeight="1">
      <c r="A9" s="279"/>
    </row>
    <row r="10" spans="1:5" ht="20.25" customHeight="1">
      <c r="A10" s="279"/>
      <c r="B10" s="285" t="s">
        <v>364</v>
      </c>
    </row>
    <row r="11" spans="1:5" ht="20.25" customHeight="1">
      <c r="A11" s="279"/>
      <c r="B11" s="277" t="s">
        <v>365</v>
      </c>
    </row>
    <row r="12" spans="1:5" ht="20.25" customHeight="1">
      <c r="A12" s="279"/>
    </row>
    <row r="13" spans="1:5" ht="20.25" customHeight="1">
      <c r="A13" s="279" t="s">
        <v>322</v>
      </c>
      <c r="B13" s="277" t="s">
        <v>366</v>
      </c>
    </row>
    <row r="14" spans="1:5" ht="20.25" customHeight="1">
      <c r="A14" s="279"/>
      <c r="B14" s="277" t="s">
        <v>338</v>
      </c>
    </row>
    <row r="15" spans="1:5" ht="20.25" customHeight="1">
      <c r="A15" s="279"/>
      <c r="B15" s="280"/>
    </row>
    <row r="16" spans="1:5" ht="20.25" customHeight="1">
      <c r="A16" s="279" t="s">
        <v>323</v>
      </c>
      <c r="B16" s="304"/>
      <c r="C16" s="281" t="s">
        <v>375</v>
      </c>
    </row>
    <row r="17" spans="1:3" ht="20.25" customHeight="1">
      <c r="B17" s="305"/>
      <c r="C17" s="277" t="s">
        <v>331</v>
      </c>
    </row>
    <row r="18" spans="1:3" ht="20.25" customHeight="1">
      <c r="B18" s="305"/>
      <c r="C18" s="277" t="s">
        <v>367</v>
      </c>
    </row>
    <row r="19" spans="1:3" ht="20.25" customHeight="1">
      <c r="B19" s="306"/>
      <c r="C19" s="277" t="s">
        <v>332</v>
      </c>
    </row>
    <row r="20" spans="1:3">
      <c r="C20" s="277" t="s">
        <v>368</v>
      </c>
    </row>
    <row r="21" spans="1:3">
      <c r="C21" s="277" t="s">
        <v>352</v>
      </c>
    </row>
    <row r="23" spans="1:3" ht="20.25" customHeight="1">
      <c r="A23" s="279" t="s">
        <v>324</v>
      </c>
      <c r="B23" s="277" t="s">
        <v>369</v>
      </c>
    </row>
    <row r="24" spans="1:3" ht="20.25" customHeight="1">
      <c r="A24" s="279"/>
    </row>
    <row r="25" spans="1:3">
      <c r="A25" s="279" t="s">
        <v>325</v>
      </c>
      <c r="B25" s="277" t="s">
        <v>333</v>
      </c>
    </row>
    <row r="26" spans="1:3">
      <c r="B26" s="277" t="s">
        <v>335</v>
      </c>
    </row>
    <row r="28" spans="1:3">
      <c r="B28" s="277" t="s">
        <v>334</v>
      </c>
    </row>
    <row r="30" spans="1:3">
      <c r="B30" s="277" t="s">
        <v>370</v>
      </c>
    </row>
    <row r="31" spans="1:3">
      <c r="B31" s="277" t="s">
        <v>355</v>
      </c>
    </row>
    <row r="32" spans="1:3">
      <c r="B32" s="277" t="s">
        <v>356</v>
      </c>
    </row>
    <row r="34" spans="1:2">
      <c r="B34" s="277" t="s">
        <v>371</v>
      </c>
    </row>
    <row r="35" spans="1:2">
      <c r="B35" s="277" t="s">
        <v>353</v>
      </c>
    </row>
    <row r="36" spans="1:2">
      <c r="B36" s="277" t="s">
        <v>354</v>
      </c>
    </row>
    <row r="38" spans="1:2">
      <c r="B38" s="277" t="s">
        <v>336</v>
      </c>
    </row>
    <row r="40" spans="1:2">
      <c r="A40" s="279" t="s">
        <v>326</v>
      </c>
      <c r="B40" s="277" t="s">
        <v>339</v>
      </c>
    </row>
    <row r="42" spans="1:2">
      <c r="A42" s="279" t="s">
        <v>327</v>
      </c>
      <c r="B42" s="277" t="s">
        <v>340</v>
      </c>
    </row>
  </sheetData>
  <phoneticPr fontId="1"/>
  <conditionalFormatting sqref="B19">
    <cfRule type="cellIs" dxfId="2" priority="2" operator="lessThan">
      <formula>#REF!</formula>
    </cfRule>
  </conditionalFormatting>
  <pageMargins left="0.7" right="0.7" top="0.75" bottom="0.75" header="0.3" footer="0.3"/>
  <pageSetup paperSize="9" scale="74"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N31"/>
  <sheetViews>
    <sheetView zoomScaleNormal="100" workbookViewId="0">
      <selection activeCell="B29" sqref="B29:C29"/>
    </sheetView>
  </sheetViews>
  <sheetFormatPr defaultRowHeight="13.5"/>
  <cols>
    <col min="1" max="1" width="0.875" customWidth="1"/>
    <col min="2" max="2" width="19.875" customWidth="1"/>
    <col min="3" max="3" width="28.25" bestFit="1" customWidth="1"/>
    <col min="4" max="4" width="8.5" bestFit="1" customWidth="1"/>
    <col min="6" max="6" width="12.25" customWidth="1"/>
    <col min="7" max="7" width="11.75" customWidth="1"/>
  </cols>
  <sheetData>
    <row r="1" spans="1:118" s="1" customFormat="1" ht="14.25">
      <c r="B1" s="1" t="s">
        <v>137</v>
      </c>
      <c r="F1" s="34"/>
      <c r="G1" s="34"/>
      <c r="H1" s="34"/>
      <c r="I1" s="34"/>
      <c r="J1" s="34"/>
      <c r="K1" s="34"/>
      <c r="L1" s="34"/>
      <c r="M1" s="34"/>
      <c r="N1" s="34"/>
      <c r="O1" s="34"/>
      <c r="P1" s="34"/>
      <c r="Q1" s="34"/>
      <c r="R1" s="34"/>
      <c r="S1" s="34"/>
      <c r="T1" s="34"/>
      <c r="U1" s="34"/>
      <c r="V1" s="34"/>
      <c r="W1" s="34"/>
      <c r="X1" s="34"/>
      <c r="Y1" s="34"/>
      <c r="AC1" s="34"/>
      <c r="AD1" s="34"/>
      <c r="AJ1" s="34"/>
      <c r="AK1" s="34"/>
      <c r="AQ1" s="34"/>
      <c r="AR1" s="34"/>
      <c r="AX1" s="34"/>
      <c r="AY1" s="34"/>
      <c r="BD1" s="34"/>
      <c r="BE1" s="34"/>
      <c r="BK1" s="34"/>
      <c r="BL1" s="34"/>
      <c r="BR1" s="34"/>
      <c r="BS1" s="34"/>
      <c r="BY1" s="34"/>
      <c r="BZ1" s="34"/>
      <c r="CF1" s="34"/>
      <c r="CG1" s="34"/>
      <c r="CM1" s="34"/>
      <c r="CN1" s="34"/>
      <c r="CT1" s="34"/>
      <c r="CU1" s="34"/>
      <c r="CZ1" s="34"/>
      <c r="DA1" s="34"/>
      <c r="DF1" s="34"/>
      <c r="DG1" s="34"/>
      <c r="DM1" s="34"/>
      <c r="DN1" s="34"/>
    </row>
    <row r="2" spans="1:118" s="1" customFormat="1" ht="6" customHeight="1">
      <c r="F2" s="34"/>
      <c r="G2" s="34"/>
      <c r="H2" s="34"/>
      <c r="I2" s="34"/>
      <c r="J2" s="34"/>
      <c r="K2" s="34"/>
      <c r="L2" s="34"/>
      <c r="M2" s="34"/>
      <c r="N2" s="34"/>
      <c r="O2" s="34"/>
      <c r="P2" s="34"/>
      <c r="Q2" s="34"/>
      <c r="R2" s="34"/>
      <c r="S2" s="34"/>
      <c r="T2" s="34"/>
      <c r="U2" s="34"/>
      <c r="V2" s="34"/>
      <c r="W2" s="34"/>
      <c r="X2" s="34"/>
      <c r="Y2" s="34"/>
      <c r="AC2" s="34"/>
      <c r="AD2" s="34"/>
      <c r="AJ2" s="34"/>
      <c r="AK2" s="34"/>
      <c r="AQ2" s="34"/>
      <c r="AR2" s="34"/>
      <c r="AX2" s="34"/>
      <c r="AY2" s="34"/>
      <c r="BD2" s="34"/>
      <c r="BE2" s="34"/>
      <c r="BK2" s="34"/>
      <c r="BL2" s="34"/>
      <c r="BR2" s="34"/>
      <c r="BS2" s="34"/>
      <c r="BY2" s="34"/>
      <c r="BZ2" s="34"/>
      <c r="CF2" s="34"/>
      <c r="CG2" s="34"/>
      <c r="CM2" s="34"/>
      <c r="CN2" s="34"/>
      <c r="CT2" s="34"/>
      <c r="CU2" s="34"/>
      <c r="CZ2" s="34"/>
      <c r="DA2" s="34"/>
      <c r="DF2" s="34"/>
      <c r="DG2" s="34"/>
      <c r="DM2" s="34"/>
      <c r="DN2" s="34"/>
    </row>
    <row r="3" spans="1:118" s="1" customFormat="1" ht="14.25">
      <c r="B3" s="116" t="str">
        <f>'(①本体)'!A3</f>
        <v>産地総括表（果樹経営支援対策事業実施計画（実績報告）</v>
      </c>
      <c r="F3" s="34"/>
      <c r="G3" s="34"/>
      <c r="H3" s="34"/>
      <c r="I3" s="34"/>
      <c r="J3" s="34"/>
      <c r="K3" s="34"/>
      <c r="L3" s="34"/>
      <c r="M3" s="34"/>
      <c r="N3" s="34"/>
      <c r="O3" s="34"/>
      <c r="P3" s="34"/>
      <c r="Q3" s="34"/>
      <c r="R3" s="34"/>
      <c r="S3" s="34"/>
      <c r="T3" s="34"/>
      <c r="U3" s="34"/>
      <c r="V3" s="34"/>
      <c r="W3" s="34"/>
      <c r="X3" s="34"/>
      <c r="Y3" s="34"/>
      <c r="AC3" s="34"/>
      <c r="AD3" s="34"/>
      <c r="AJ3" s="34"/>
      <c r="AK3" s="34"/>
      <c r="AQ3" s="34"/>
      <c r="AR3" s="34"/>
      <c r="AX3" s="34"/>
      <c r="AY3" s="34"/>
      <c r="BD3" s="34"/>
      <c r="BE3" s="34"/>
      <c r="BK3" s="34"/>
      <c r="BL3" s="34"/>
      <c r="BR3" s="34"/>
      <c r="BS3" s="34"/>
      <c r="BY3" s="34"/>
      <c r="BZ3" s="34"/>
      <c r="CF3" s="34"/>
      <c r="CG3" s="34"/>
      <c r="CM3" s="34"/>
      <c r="CN3" s="34"/>
      <c r="CT3" s="34"/>
      <c r="CU3" s="34"/>
      <c r="CZ3" s="34"/>
      <c r="DA3" s="34"/>
      <c r="DF3" s="34"/>
      <c r="DG3" s="34"/>
      <c r="DM3" s="34"/>
      <c r="DN3" s="34"/>
    </row>
    <row r="4" spans="1:118" s="1" customFormat="1" ht="14.25">
      <c r="B4" s="116" t="str">
        <f>'(①本体)'!A4</f>
        <v>兼果樹未収益期間支援事業対象者（確定報告））（令和〇年度第〇次）</v>
      </c>
      <c r="F4" s="34"/>
      <c r="G4" s="34"/>
      <c r="H4" s="34"/>
      <c r="I4" s="34"/>
      <c r="J4" s="34"/>
      <c r="K4" s="34"/>
      <c r="L4" s="34"/>
      <c r="M4" s="34"/>
      <c r="N4" s="34"/>
      <c r="O4" s="34"/>
      <c r="P4" s="34"/>
      <c r="Q4" s="34"/>
      <c r="R4" s="34"/>
      <c r="S4" s="34"/>
      <c r="T4" s="34"/>
      <c r="U4" s="34"/>
      <c r="V4" s="34"/>
      <c r="W4" s="34"/>
      <c r="X4" s="34"/>
      <c r="Y4" s="34"/>
      <c r="AC4" s="34"/>
      <c r="AD4" s="34"/>
      <c r="AJ4" s="34"/>
      <c r="AK4" s="34"/>
      <c r="AQ4" s="34"/>
      <c r="AR4" s="34"/>
      <c r="AX4" s="34"/>
      <c r="AY4" s="34"/>
      <c r="BD4" s="34"/>
      <c r="BE4" s="34"/>
      <c r="BK4" s="34"/>
      <c r="BL4" s="34"/>
      <c r="BR4" s="34"/>
      <c r="BS4" s="34"/>
      <c r="BY4" s="34"/>
      <c r="BZ4" s="34"/>
      <c r="CF4" s="34"/>
      <c r="CG4" s="34"/>
      <c r="CM4" s="34"/>
      <c r="CN4" s="34"/>
      <c r="CT4" s="34"/>
      <c r="CU4" s="34"/>
      <c r="CZ4" s="34"/>
      <c r="DA4" s="34"/>
      <c r="DF4" s="34"/>
      <c r="DG4" s="34"/>
      <c r="DM4" s="34"/>
      <c r="DN4" s="34"/>
    </row>
    <row r="5" spans="1:118" s="1" customFormat="1" ht="12">
      <c r="G5" s="2"/>
      <c r="H5" s="22"/>
    </row>
    <row r="6" spans="1:118" s="1" customFormat="1" ht="13.5" customHeight="1">
      <c r="A6" s="3"/>
      <c r="B6" s="62" t="s">
        <v>65</v>
      </c>
      <c r="C6" s="311" t="s">
        <v>66</v>
      </c>
      <c r="D6" s="311"/>
      <c r="E6" s="19"/>
    </row>
    <row r="7" spans="1:118" s="1" customFormat="1" ht="18.75" customHeight="1">
      <c r="A7" s="40"/>
      <c r="B7" s="79" t="str">
        <f>'(①本体)'!A7</f>
        <v>〇〇〇</v>
      </c>
      <c r="C7" s="312" t="str">
        <f>'(①本体)'!D7</f>
        <v>〇〇〇〇産地協議会</v>
      </c>
      <c r="D7" s="313"/>
      <c r="E7" s="22"/>
    </row>
    <row r="9" spans="1:118">
      <c r="B9" t="s">
        <v>122</v>
      </c>
    </row>
    <row r="10" spans="1:118" ht="18" customHeight="1">
      <c r="B10" s="328"/>
      <c r="C10" s="328"/>
      <c r="D10" s="327" t="s">
        <v>121</v>
      </c>
      <c r="E10" s="322" t="s">
        <v>70</v>
      </c>
      <c r="F10" s="322" t="s">
        <v>2</v>
      </c>
      <c r="G10" s="329" t="s">
        <v>148</v>
      </c>
      <c r="H10" s="322" t="s">
        <v>105</v>
      </c>
      <c r="I10" s="322"/>
    </row>
    <row r="11" spans="1:118">
      <c r="B11" s="328"/>
      <c r="C11" s="328"/>
      <c r="D11" s="326"/>
      <c r="E11" s="326"/>
      <c r="F11" s="326"/>
      <c r="G11" s="330"/>
      <c r="H11" s="69" t="s">
        <v>109</v>
      </c>
      <c r="I11" s="71" t="s">
        <v>110</v>
      </c>
    </row>
    <row r="12" spans="1:118">
      <c r="B12" s="328"/>
      <c r="C12" s="328"/>
      <c r="D12" s="58"/>
      <c r="E12" s="58" t="s">
        <v>111</v>
      </c>
      <c r="F12" s="58" t="s">
        <v>0</v>
      </c>
      <c r="G12" s="58" t="s">
        <v>0</v>
      </c>
      <c r="H12" s="68" t="s">
        <v>0</v>
      </c>
      <c r="I12" s="68" t="s">
        <v>0</v>
      </c>
    </row>
    <row r="13" spans="1:118" ht="18" customHeight="1">
      <c r="B13" s="314" t="s">
        <v>156</v>
      </c>
      <c r="C13" s="60" t="s">
        <v>29</v>
      </c>
      <c r="D13" s="61">
        <f>'(①本体)'!L38</f>
        <v>0</v>
      </c>
      <c r="E13" s="61">
        <f>'(①本体)'!M38</f>
        <v>0</v>
      </c>
      <c r="F13" s="61">
        <f>'(①本体)'!N38</f>
        <v>0</v>
      </c>
      <c r="G13" s="61">
        <f>'(①本体)'!O38</f>
        <v>0</v>
      </c>
      <c r="H13" s="75"/>
      <c r="I13" s="75"/>
    </row>
    <row r="14" spans="1:118" ht="18" customHeight="1">
      <c r="B14" s="315"/>
      <c r="C14" s="60" t="s">
        <v>150</v>
      </c>
      <c r="D14" s="255">
        <f>'(①本体)'!R38</f>
        <v>0</v>
      </c>
      <c r="E14" s="255">
        <f>'(①本体)'!S38</f>
        <v>0</v>
      </c>
      <c r="F14" s="255">
        <f>'(①本体)'!T38</f>
        <v>0</v>
      </c>
      <c r="G14" s="255">
        <f>'(①本体)'!U38</f>
        <v>0</v>
      </c>
      <c r="H14" s="75"/>
      <c r="I14" s="75"/>
    </row>
    <row r="15" spans="1:118" ht="18" customHeight="1">
      <c r="B15" s="316"/>
      <c r="C15" s="60" t="s">
        <v>60</v>
      </c>
      <c r="D15" s="61">
        <f>'(①本体)'!X38</f>
        <v>0</v>
      </c>
      <c r="E15" s="61">
        <f>'(①本体)'!Y38</f>
        <v>0</v>
      </c>
      <c r="F15" s="61">
        <f>'(①本体)'!Z38</f>
        <v>0</v>
      </c>
      <c r="G15" s="61">
        <f>'(①本体)'!AA38</f>
        <v>0</v>
      </c>
      <c r="H15" s="75"/>
      <c r="I15" s="75"/>
    </row>
    <row r="16" spans="1:118" ht="18" customHeight="1">
      <c r="B16" s="317"/>
      <c r="C16" s="64" t="s">
        <v>118</v>
      </c>
      <c r="D16" s="65">
        <f>SUM(D13:D15)</f>
        <v>0</v>
      </c>
      <c r="E16" s="65">
        <f>SUM(E13:E15)</f>
        <v>0</v>
      </c>
      <c r="F16" s="65">
        <f>SUM(F13:F15)</f>
        <v>0</v>
      </c>
      <c r="G16" s="65">
        <f>SUM(G13:G15)</f>
        <v>0</v>
      </c>
      <c r="H16" s="76"/>
      <c r="I16" s="76"/>
    </row>
    <row r="17" spans="2:9" ht="18" customHeight="1">
      <c r="B17" s="318" t="s">
        <v>157</v>
      </c>
      <c r="C17" s="60" t="s">
        <v>112</v>
      </c>
      <c r="D17" s="61">
        <f>'(①本体)'!AD38</f>
        <v>0</v>
      </c>
      <c r="E17" s="61">
        <f>'(①本体)'!AE38</f>
        <v>0</v>
      </c>
      <c r="F17" s="61">
        <f>'(①本体)'!AF38</f>
        <v>0</v>
      </c>
      <c r="G17" s="61">
        <f>'(①本体)'!AG38</f>
        <v>0</v>
      </c>
      <c r="H17" s="75"/>
      <c r="I17" s="75"/>
    </row>
    <row r="18" spans="2:9" ht="18" customHeight="1">
      <c r="B18" s="316"/>
      <c r="C18" s="60" t="s">
        <v>74</v>
      </c>
      <c r="D18" s="61">
        <f>'(①本体)'!AJ38</f>
        <v>0</v>
      </c>
      <c r="E18" s="61">
        <f>'(①本体)'!AK38</f>
        <v>0</v>
      </c>
      <c r="F18" s="61">
        <f>'(①本体)'!AL38</f>
        <v>0</v>
      </c>
      <c r="G18" s="61">
        <f>'(①本体)'!AM38</f>
        <v>0</v>
      </c>
      <c r="H18" s="75"/>
      <c r="I18" s="75"/>
    </row>
    <row r="19" spans="2:9" ht="18" customHeight="1">
      <c r="B19" s="316"/>
      <c r="C19" s="60" t="s">
        <v>113</v>
      </c>
      <c r="D19" s="61">
        <f>'(①本体)'!AP38</f>
        <v>0</v>
      </c>
      <c r="E19" s="61">
        <f>'(①本体)'!AQ38</f>
        <v>0</v>
      </c>
      <c r="F19" s="61">
        <f>'(①本体)'!AR38</f>
        <v>0</v>
      </c>
      <c r="G19" s="61">
        <f>'(①本体)'!AS38</f>
        <v>0</v>
      </c>
      <c r="H19" s="75"/>
      <c r="I19" s="75"/>
    </row>
    <row r="20" spans="2:9" ht="18" customHeight="1">
      <c r="B20" s="316"/>
      <c r="C20" s="60" t="s">
        <v>55</v>
      </c>
      <c r="D20" s="61">
        <f>'(①本体)'!AV38</f>
        <v>0</v>
      </c>
      <c r="E20" s="61">
        <f>'(①本体)'!AW38</f>
        <v>0</v>
      </c>
      <c r="F20" s="61">
        <f>'(①本体)'!AX38</f>
        <v>0</v>
      </c>
      <c r="G20" s="61">
        <f>'(①本体)'!AY38</f>
        <v>0</v>
      </c>
      <c r="H20" s="75"/>
      <c r="I20" s="75"/>
    </row>
    <row r="21" spans="2:9" ht="18" customHeight="1">
      <c r="B21" s="317"/>
      <c r="C21" s="64" t="s">
        <v>118</v>
      </c>
      <c r="D21" s="65">
        <f>SUM(D17:D20)</f>
        <v>0</v>
      </c>
      <c r="E21" s="65">
        <f t="shared" ref="E21:G21" si="0">SUM(E17:E20)</f>
        <v>0</v>
      </c>
      <c r="F21" s="65">
        <f t="shared" si="0"/>
        <v>0</v>
      </c>
      <c r="G21" s="65">
        <f t="shared" si="0"/>
        <v>0</v>
      </c>
      <c r="H21" s="76"/>
      <c r="I21" s="76"/>
    </row>
    <row r="22" spans="2:9" ht="18" customHeight="1">
      <c r="B22" s="324" t="s">
        <v>153</v>
      </c>
      <c r="C22" s="325"/>
      <c r="D22" s="65">
        <f>'(①本体)'!BF38</f>
        <v>0</v>
      </c>
      <c r="E22" s="65">
        <f>'(①本体)'!BG38</f>
        <v>0</v>
      </c>
      <c r="F22" s="65">
        <f>'(①本体)'!BH38</f>
        <v>0</v>
      </c>
      <c r="G22" s="65">
        <f>'(①本体)'!BI38</f>
        <v>0</v>
      </c>
      <c r="H22" s="76"/>
      <c r="I22" s="76"/>
    </row>
    <row r="23" spans="2:9" ht="18" customHeight="1">
      <c r="B23" s="324" t="s">
        <v>154</v>
      </c>
      <c r="C23" s="325"/>
      <c r="D23" s="65">
        <f>'(①本体)'!BL38</f>
        <v>0</v>
      </c>
      <c r="E23" s="65">
        <f>'(①本体)'!BM38</f>
        <v>0</v>
      </c>
      <c r="F23" s="65">
        <f>'(①本体)'!BN38</f>
        <v>0</v>
      </c>
      <c r="G23" s="65">
        <f>'(①本体)'!BO38</f>
        <v>0</v>
      </c>
      <c r="H23" s="76"/>
      <c r="I23" s="76"/>
    </row>
    <row r="24" spans="2:9" ht="18" customHeight="1">
      <c r="B24" s="319" t="s">
        <v>158</v>
      </c>
      <c r="C24" s="59" t="s">
        <v>56</v>
      </c>
      <c r="D24" s="61">
        <f>'(①本体)'!BR38</f>
        <v>0</v>
      </c>
      <c r="E24" s="61">
        <f>'(①本体)'!BS38</f>
        <v>0</v>
      </c>
      <c r="F24" s="61">
        <f>'(①本体)'!BT38</f>
        <v>0</v>
      </c>
      <c r="G24" s="61">
        <f>'(①本体)'!BU38</f>
        <v>0</v>
      </c>
      <c r="H24" s="75"/>
      <c r="I24" s="75"/>
    </row>
    <row r="25" spans="2:9" ht="18" customHeight="1">
      <c r="B25" s="320"/>
      <c r="C25" s="59"/>
      <c r="D25" s="61"/>
      <c r="E25" s="61"/>
      <c r="F25" s="61"/>
      <c r="G25" s="61"/>
      <c r="H25" s="75"/>
      <c r="I25" s="75"/>
    </row>
    <row r="26" spans="2:9" ht="18" customHeight="1">
      <c r="B26" s="320"/>
      <c r="C26" s="59" t="s">
        <v>114</v>
      </c>
      <c r="D26" s="61">
        <f>'(①本体)'!BX38</f>
        <v>0</v>
      </c>
      <c r="E26" s="61">
        <f>'(①本体)'!BY38</f>
        <v>0</v>
      </c>
      <c r="F26" s="61">
        <f>'(①本体)'!BZ38</f>
        <v>0</v>
      </c>
      <c r="G26" s="61">
        <f>'(①本体)'!CA38</f>
        <v>0</v>
      </c>
      <c r="H26" s="75"/>
      <c r="I26" s="75"/>
    </row>
    <row r="27" spans="2:9" ht="18" customHeight="1">
      <c r="B27" s="320"/>
      <c r="C27" s="59" t="s">
        <v>115</v>
      </c>
      <c r="D27" s="61">
        <f>'(①本体)'!CD38</f>
        <v>0</v>
      </c>
      <c r="E27" s="61">
        <f>'(①本体)'!CE38</f>
        <v>0</v>
      </c>
      <c r="F27" s="61">
        <f>'(①本体)'!CF38</f>
        <v>0</v>
      </c>
      <c r="G27" s="61">
        <f>'(①本体)'!CG38</f>
        <v>0</v>
      </c>
      <c r="H27" s="75"/>
      <c r="I27" s="75"/>
    </row>
    <row r="28" spans="2:9" ht="18" customHeight="1">
      <c r="B28" s="321"/>
      <c r="C28" s="66" t="s">
        <v>118</v>
      </c>
      <c r="D28" s="65">
        <f>SUM(D24:D27)</f>
        <v>0</v>
      </c>
      <c r="E28" s="65">
        <f t="shared" ref="E28:G28" si="1">SUM(E24:E27)</f>
        <v>0</v>
      </c>
      <c r="F28" s="65">
        <f t="shared" si="1"/>
        <v>0</v>
      </c>
      <c r="G28" s="65">
        <f t="shared" si="1"/>
        <v>0</v>
      </c>
      <c r="H28" s="76"/>
      <c r="I28" s="76"/>
    </row>
    <row r="29" spans="2:9" ht="27.75" customHeight="1">
      <c r="B29" s="323" t="s">
        <v>116</v>
      </c>
      <c r="C29" s="323"/>
      <c r="D29" s="264">
        <f>SUM(D16,D21,D22,D23,D28)</f>
        <v>0</v>
      </c>
      <c r="E29" s="264">
        <f t="shared" ref="E29:G29" si="2">SUM(E16,E21,E22,E23,E28)</f>
        <v>0</v>
      </c>
      <c r="F29" s="264">
        <f t="shared" si="2"/>
        <v>0</v>
      </c>
      <c r="G29" s="264">
        <f t="shared" si="2"/>
        <v>0</v>
      </c>
      <c r="H29" s="70">
        <f>'(①本体)'!DE38</f>
        <v>0</v>
      </c>
      <c r="I29" s="63">
        <f>'(①本体)'!DF38</f>
        <v>0</v>
      </c>
    </row>
    <row r="30" spans="2:9" ht="18" customHeight="1">
      <c r="B30" s="324" t="s">
        <v>159</v>
      </c>
      <c r="C30" s="325"/>
      <c r="D30" s="65">
        <f>SUM('(①本体)'!CT38)</f>
        <v>0</v>
      </c>
      <c r="E30" s="65">
        <f>SUM('(①本体)'!CU38)</f>
        <v>0</v>
      </c>
      <c r="F30" s="65">
        <f>SUM('(①本体)'!CV38)</f>
        <v>0</v>
      </c>
      <c r="G30" s="65">
        <f>SUM('(①本体)'!CW38)</f>
        <v>0</v>
      </c>
      <c r="H30" s="74">
        <f>'(①本体)'!DG38</f>
        <v>0</v>
      </c>
      <c r="I30" s="74">
        <f>'(①本体)'!DH38</f>
        <v>0</v>
      </c>
    </row>
    <row r="31" spans="2:9" ht="35.25" customHeight="1">
      <c r="B31" s="323" t="s">
        <v>117</v>
      </c>
      <c r="C31" s="323"/>
      <c r="D31" s="67"/>
      <c r="E31" s="67"/>
      <c r="F31" s="63">
        <f>SUM(F29,F30)</f>
        <v>0</v>
      </c>
      <c r="G31" s="63">
        <f t="shared" ref="G31:I31" si="3">SUM(G29,G30)</f>
        <v>0</v>
      </c>
      <c r="H31" s="70">
        <f t="shared" si="3"/>
        <v>0</v>
      </c>
      <c r="I31" s="63">
        <f t="shared" si="3"/>
        <v>0</v>
      </c>
    </row>
  </sheetData>
  <mergeCells count="16">
    <mergeCell ref="H10:I10"/>
    <mergeCell ref="B31:C31"/>
    <mergeCell ref="B29:C29"/>
    <mergeCell ref="B30:C30"/>
    <mergeCell ref="B23:C23"/>
    <mergeCell ref="B22:C22"/>
    <mergeCell ref="F10:F11"/>
    <mergeCell ref="E10:E11"/>
    <mergeCell ref="D10:D11"/>
    <mergeCell ref="B10:C12"/>
    <mergeCell ref="G10:G11"/>
    <mergeCell ref="C6:D6"/>
    <mergeCell ref="C7:D7"/>
    <mergeCell ref="B13:B16"/>
    <mergeCell ref="B17:B21"/>
    <mergeCell ref="B24:B28"/>
  </mergeCells>
  <phoneticPr fontId="1"/>
  <pageMargins left="0.70866141732283472" right="0.70866141732283472" top="0.74803149606299213" bottom="0.74803149606299213"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I44"/>
  <sheetViews>
    <sheetView tabSelected="1" view="pageBreakPreview" zoomScale="80" zoomScaleNormal="80" zoomScaleSheetLayoutView="80" workbookViewId="0">
      <pane xSplit="9" ySplit="14" topLeftCell="J15" activePane="bottomRight" state="frozen"/>
      <selection pane="topRight" activeCell="K1" sqref="K1"/>
      <selection pane="bottomLeft" activeCell="A12" sqref="A12"/>
      <selection pane="bottomRight" activeCell="J12" sqref="J12:J14"/>
    </sheetView>
  </sheetViews>
  <sheetFormatPr defaultRowHeight="12"/>
  <cols>
    <col min="1" max="1" width="3.25" style="1" customWidth="1"/>
    <col min="2" max="2" width="11" style="1" customWidth="1"/>
    <col min="3" max="3" width="5.375" style="1" customWidth="1"/>
    <col min="4" max="4" width="17.125" style="1" customWidth="1"/>
    <col min="5" max="5" width="10.625" style="1" customWidth="1"/>
    <col min="6" max="6" width="17.125" style="1" customWidth="1"/>
    <col min="7" max="7" width="10.625" style="1" customWidth="1"/>
    <col min="8" max="8" width="6.875" style="21" customWidth="1"/>
    <col min="9" max="9" width="7.375" style="21" customWidth="1"/>
    <col min="10" max="10" width="6.5" style="178" customWidth="1"/>
    <col min="11" max="11" width="6.75" style="1" customWidth="1"/>
    <col min="12" max="12" width="4.375" style="1" customWidth="1"/>
    <col min="13" max="13" width="7.375" style="1" customWidth="1"/>
    <col min="14" max="14" width="9" style="1" customWidth="1"/>
    <col min="15" max="15" width="9.375" style="1" customWidth="1"/>
    <col min="16" max="16" width="6.5" style="178" customWidth="1"/>
    <col min="17" max="17" width="6.75" style="1" customWidth="1"/>
    <col min="18" max="18" width="4.375" style="1" customWidth="1"/>
    <col min="19" max="19" width="7.375" style="1" customWidth="1"/>
    <col min="20" max="20" width="9" style="1" customWidth="1"/>
    <col min="21" max="21" width="9.375" style="1" customWidth="1"/>
    <col min="22" max="22" width="6.5" style="178" customWidth="1"/>
    <col min="23" max="23" width="6.25" style="1" customWidth="1"/>
    <col min="24" max="24" width="4.375" style="1" customWidth="1"/>
    <col min="25" max="25" width="7.375" style="1" customWidth="1"/>
    <col min="26" max="26" width="9.125" style="1" customWidth="1"/>
    <col min="27" max="27" width="9.375" style="1" customWidth="1"/>
    <col min="28" max="28" width="8.125" style="178" customWidth="1"/>
    <col min="29" max="29" width="6.25" style="1" customWidth="1"/>
    <col min="30" max="30" width="4.375" style="1" customWidth="1"/>
    <col min="31" max="31" width="7.375" style="1" customWidth="1"/>
    <col min="32" max="32" width="9.125" style="1" customWidth="1"/>
    <col min="33" max="33" width="9.375" style="1" customWidth="1"/>
    <col min="34" max="34" width="6.5" style="178" customWidth="1"/>
    <col min="35" max="35" width="6.25" style="1" customWidth="1"/>
    <col min="36" max="36" width="4.375" style="1" customWidth="1"/>
    <col min="37" max="37" width="7.375" style="1" customWidth="1"/>
    <col min="38" max="38" width="9.125" style="1" customWidth="1"/>
    <col min="39" max="39" width="9.375" style="1" customWidth="1"/>
    <col min="40" max="40" width="6.5" style="178" customWidth="1"/>
    <col min="41" max="41" width="6.25" style="1" customWidth="1"/>
    <col min="42" max="42" width="4.375" style="1" customWidth="1"/>
    <col min="43" max="43" width="7.375" style="1" customWidth="1"/>
    <col min="44" max="44" width="9.125" style="1" customWidth="1"/>
    <col min="45" max="45" width="9.375" style="1" customWidth="1"/>
    <col min="46" max="46" width="6.5" style="178" bestFit="1" customWidth="1"/>
    <col min="47" max="47" width="6.25" style="1" customWidth="1"/>
    <col min="48" max="48" width="4.375" style="1" customWidth="1"/>
    <col min="49" max="49" width="7.375" style="1" customWidth="1"/>
    <col min="50" max="50" width="9.125" style="1" customWidth="1"/>
    <col min="51" max="51" width="9.375" style="1" customWidth="1"/>
    <col min="52" max="52" width="4.375" style="1" customWidth="1"/>
    <col min="53" max="53" width="7.375" style="1" customWidth="1"/>
    <col min="54" max="54" width="9.125" style="1" customWidth="1"/>
    <col min="55" max="55" width="9.375" style="1" customWidth="1"/>
    <col min="56" max="56" width="6.5" style="178" customWidth="1"/>
    <col min="57" max="57" width="6.75" style="1" customWidth="1"/>
    <col min="58" max="58" width="4.375" style="1" customWidth="1"/>
    <col min="59" max="59" width="7.375" style="1" customWidth="1"/>
    <col min="60" max="60" width="9" style="1" customWidth="1"/>
    <col min="61" max="61" width="9.375" style="1" customWidth="1"/>
    <col min="62" max="62" width="6.5" style="178" customWidth="1"/>
    <col min="63" max="63" width="6.25" style="1" customWidth="1"/>
    <col min="64" max="64" width="4.375" style="1" customWidth="1"/>
    <col min="65" max="65" width="7.375" style="1" customWidth="1"/>
    <col min="66" max="66" width="9.125" style="1" customWidth="1"/>
    <col min="67" max="67" width="9.375" style="1" customWidth="1"/>
    <col min="68" max="68" width="6.5" style="178" bestFit="1" customWidth="1"/>
    <col min="69" max="69" width="6.25" style="1" customWidth="1"/>
    <col min="70" max="70" width="4.375" style="1" customWidth="1"/>
    <col min="71" max="71" width="7.375" style="1" customWidth="1"/>
    <col min="72" max="72" width="9.125" style="1" customWidth="1"/>
    <col min="73" max="73" width="9.375" style="1" customWidth="1"/>
    <col min="74" max="74" width="6.5" style="178" bestFit="1" customWidth="1"/>
    <col min="75" max="75" width="6.25" style="1" customWidth="1"/>
    <col min="76" max="76" width="4.375" style="1" customWidth="1"/>
    <col min="77" max="77" width="7.375" style="1" customWidth="1"/>
    <col min="78" max="78" width="9.125" style="1" customWidth="1"/>
    <col min="79" max="79" width="9.375" style="1" customWidth="1"/>
    <col min="80" max="80" width="6.5" style="178" bestFit="1" customWidth="1"/>
    <col min="81" max="81" width="6.25" style="1" customWidth="1"/>
    <col min="82" max="82" width="4.375" style="1" customWidth="1"/>
    <col min="83" max="83" width="7.375" style="1" customWidth="1"/>
    <col min="84" max="84" width="9.125" style="1" customWidth="1"/>
    <col min="85" max="85" width="9.375" style="1" customWidth="1"/>
    <col min="86" max="86" width="4.375" style="1" customWidth="1"/>
    <col min="87" max="87" width="7.375" style="1" customWidth="1"/>
    <col min="88" max="88" width="9.125" style="1" customWidth="1"/>
    <col min="89" max="89" width="9.375" style="1" customWidth="1"/>
    <col min="90" max="90" width="4.375" style="1" customWidth="1"/>
    <col min="91" max="91" width="7.375" style="1" customWidth="1"/>
    <col min="92" max="95" width="12.375" style="1" customWidth="1"/>
    <col min="96" max="96" width="6.5" style="178" bestFit="1" customWidth="1"/>
    <col min="97" max="97" width="6.5" style="1" bestFit="1" customWidth="1"/>
    <col min="98" max="98" width="4.375" style="1" customWidth="1"/>
    <col min="99" max="99" width="7.375" style="1" customWidth="1"/>
    <col min="100" max="107" width="12.375" style="1" customWidth="1"/>
    <col min="108" max="108" width="4.75" style="1" customWidth="1"/>
    <col min="109" max="112" width="9" style="1" customWidth="1"/>
    <col min="113" max="113" width="13.25" style="1" customWidth="1"/>
    <col min="114" max="16384" width="9" style="1"/>
  </cols>
  <sheetData>
    <row r="1" spans="1:113" ht="14.25">
      <c r="A1" s="38" t="s">
        <v>136</v>
      </c>
      <c r="B1" s="38"/>
      <c r="C1" s="38"/>
      <c r="D1" s="38"/>
      <c r="E1" s="38"/>
      <c r="F1" s="38"/>
      <c r="G1" s="38"/>
      <c r="H1" s="38"/>
      <c r="I1" s="38"/>
      <c r="J1" s="181"/>
      <c r="K1" s="38"/>
      <c r="L1" s="38"/>
      <c r="M1" s="38"/>
      <c r="N1" s="38"/>
      <c r="O1" s="38"/>
      <c r="P1" s="181"/>
      <c r="Q1" s="38"/>
      <c r="R1" s="38"/>
      <c r="S1" s="38"/>
      <c r="T1" s="38"/>
      <c r="U1" s="38"/>
      <c r="V1" s="181"/>
      <c r="W1" s="38"/>
      <c r="X1" s="38"/>
      <c r="Y1" s="38"/>
      <c r="Z1" s="38"/>
      <c r="AA1" s="38"/>
      <c r="AB1" s="181"/>
      <c r="AD1" s="34"/>
      <c r="AE1" s="34"/>
      <c r="AH1" s="181"/>
      <c r="AJ1" s="34"/>
      <c r="AK1" s="34"/>
      <c r="AN1" s="181"/>
      <c r="AP1" s="34"/>
      <c r="AQ1" s="34"/>
      <c r="AT1" s="181"/>
      <c r="AV1" s="34"/>
      <c r="AW1" s="34"/>
      <c r="AZ1" s="34"/>
      <c r="BA1" s="34"/>
      <c r="BD1" s="181"/>
      <c r="BF1" s="34"/>
      <c r="BG1" s="34"/>
      <c r="BJ1" s="181"/>
      <c r="BL1" s="34"/>
      <c r="BM1" s="34"/>
      <c r="BP1" s="181"/>
      <c r="BR1" s="34"/>
      <c r="BS1" s="34"/>
      <c r="BV1" s="181"/>
      <c r="BX1" s="34"/>
      <c r="BY1" s="34"/>
      <c r="CB1" s="181"/>
      <c r="CD1" s="34"/>
      <c r="CE1" s="34"/>
      <c r="CH1" s="34"/>
      <c r="CI1" s="34"/>
      <c r="CL1" s="34"/>
      <c r="CM1" s="34"/>
      <c r="CR1" s="181"/>
      <c r="CT1" s="34"/>
      <c r="CU1" s="34"/>
      <c r="DD1" s="38"/>
    </row>
    <row r="2" spans="1:113" ht="4.5" customHeight="1">
      <c r="A2" s="38"/>
      <c r="B2" s="38"/>
      <c r="C2" s="38"/>
      <c r="D2" s="38"/>
      <c r="E2" s="38"/>
      <c r="F2" s="38"/>
      <c r="G2" s="38"/>
      <c r="H2" s="38"/>
      <c r="I2" s="38"/>
      <c r="J2" s="181"/>
      <c r="K2" s="38"/>
      <c r="L2" s="38"/>
      <c r="M2" s="38"/>
      <c r="N2" s="38"/>
      <c r="O2" s="38"/>
      <c r="P2" s="181"/>
      <c r="Q2" s="38"/>
      <c r="R2" s="38"/>
      <c r="S2" s="38"/>
      <c r="T2" s="38"/>
      <c r="U2" s="38"/>
      <c r="V2" s="181"/>
      <c r="W2" s="38"/>
      <c r="X2" s="38"/>
      <c r="Y2" s="38"/>
      <c r="Z2" s="38"/>
      <c r="AA2" s="38"/>
      <c r="AB2" s="181"/>
      <c r="AD2" s="34"/>
      <c r="AE2" s="34"/>
      <c r="AH2" s="181"/>
      <c r="AJ2" s="34"/>
      <c r="AK2" s="34"/>
      <c r="AN2" s="181"/>
      <c r="AP2" s="34"/>
      <c r="AQ2" s="34"/>
      <c r="AT2" s="181"/>
      <c r="AV2" s="34"/>
      <c r="AW2" s="34"/>
      <c r="AZ2" s="34"/>
      <c r="BA2" s="34"/>
      <c r="BD2" s="181"/>
      <c r="BF2" s="34"/>
      <c r="BG2" s="34"/>
      <c r="BJ2" s="181"/>
      <c r="BL2" s="34"/>
      <c r="BM2" s="34"/>
      <c r="BP2" s="181"/>
      <c r="BR2" s="34"/>
      <c r="BS2" s="34"/>
      <c r="BV2" s="181"/>
      <c r="BX2" s="34"/>
      <c r="BY2" s="34"/>
      <c r="CB2" s="181"/>
      <c r="CD2" s="34"/>
      <c r="CE2" s="34"/>
      <c r="CH2" s="34"/>
      <c r="CI2" s="34"/>
      <c r="CL2" s="34"/>
      <c r="CM2" s="34"/>
      <c r="CR2" s="181"/>
      <c r="CT2" s="34"/>
      <c r="CU2" s="34"/>
      <c r="DD2" s="38"/>
    </row>
    <row r="3" spans="1:113" ht="14.25">
      <c r="A3" s="115" t="s">
        <v>123</v>
      </c>
      <c r="B3" s="38"/>
      <c r="C3" s="38"/>
      <c r="D3" s="38"/>
      <c r="E3" s="38"/>
      <c r="F3" s="38"/>
      <c r="G3" s="38"/>
      <c r="H3" s="38"/>
      <c r="I3" s="38"/>
      <c r="J3" s="181"/>
      <c r="K3" s="38"/>
      <c r="L3" s="38"/>
      <c r="M3" s="38"/>
      <c r="N3" s="38"/>
      <c r="O3" s="38"/>
      <c r="P3" s="181"/>
      <c r="Q3" s="38"/>
      <c r="R3" s="38"/>
      <c r="S3" s="38"/>
      <c r="T3" s="38"/>
      <c r="U3" s="38"/>
      <c r="V3" s="181"/>
      <c r="W3" s="38"/>
      <c r="X3" s="38"/>
      <c r="Y3" s="38"/>
      <c r="Z3" s="38"/>
      <c r="AA3" s="38"/>
      <c r="AB3" s="181"/>
      <c r="AD3" s="34"/>
      <c r="AE3" s="34"/>
      <c r="AH3" s="181"/>
      <c r="AJ3" s="34"/>
      <c r="AK3" s="34"/>
      <c r="AN3" s="181"/>
      <c r="AP3" s="34"/>
      <c r="AQ3" s="34"/>
      <c r="AT3" s="181"/>
      <c r="AV3" s="34"/>
      <c r="AW3" s="34"/>
      <c r="AZ3" s="34"/>
      <c r="BA3" s="34"/>
      <c r="BD3" s="181"/>
      <c r="BF3" s="34"/>
      <c r="BG3" s="34"/>
      <c r="BJ3" s="181"/>
      <c r="BL3" s="34"/>
      <c r="BM3" s="34"/>
      <c r="BP3" s="181"/>
      <c r="BR3" s="34"/>
      <c r="BS3" s="34"/>
      <c r="BV3" s="181"/>
      <c r="BX3" s="34"/>
      <c r="BY3" s="34"/>
      <c r="CB3" s="181"/>
      <c r="CD3" s="34"/>
      <c r="CE3" s="34"/>
      <c r="CH3" s="34"/>
      <c r="CI3" s="34"/>
      <c r="CL3" s="34"/>
      <c r="CM3" s="34"/>
      <c r="CR3" s="181"/>
      <c r="CT3" s="34"/>
      <c r="CU3" s="34"/>
      <c r="DD3" s="38"/>
    </row>
    <row r="4" spans="1:113" ht="14.25">
      <c r="A4" s="115" t="s">
        <v>124</v>
      </c>
      <c r="B4" s="38"/>
      <c r="C4" s="38"/>
      <c r="D4" s="38"/>
      <c r="E4" s="38"/>
      <c r="F4" s="38"/>
      <c r="G4" s="38"/>
      <c r="H4" s="38"/>
      <c r="I4" s="38"/>
      <c r="J4" s="181"/>
      <c r="K4" s="38"/>
      <c r="L4" s="38"/>
      <c r="M4" s="38"/>
      <c r="N4" s="38"/>
      <c r="O4" s="38"/>
      <c r="P4" s="181"/>
      <c r="Q4" s="38"/>
      <c r="R4" s="38"/>
      <c r="S4" s="38"/>
      <c r="T4" s="38"/>
      <c r="U4" s="38"/>
      <c r="V4" s="181"/>
      <c r="W4" s="38"/>
      <c r="X4" s="38"/>
      <c r="Y4" s="38"/>
      <c r="Z4" s="38"/>
      <c r="AA4" s="38"/>
      <c r="AB4" s="181"/>
      <c r="AD4" s="34"/>
      <c r="AE4" s="34"/>
      <c r="AH4" s="181"/>
      <c r="AJ4" s="34"/>
      <c r="AK4" s="34"/>
      <c r="AN4" s="181"/>
      <c r="AP4" s="34"/>
      <c r="AQ4" s="34"/>
      <c r="AT4" s="181"/>
      <c r="AV4" s="34"/>
      <c r="AW4" s="34"/>
      <c r="AZ4" s="34"/>
      <c r="BA4" s="34"/>
      <c r="BD4" s="181"/>
      <c r="BF4" s="34"/>
      <c r="BG4" s="34"/>
      <c r="BJ4" s="181"/>
      <c r="BL4" s="34"/>
      <c r="BM4" s="34"/>
      <c r="BP4" s="181"/>
      <c r="BR4" s="34"/>
      <c r="BS4" s="34"/>
      <c r="BV4" s="181"/>
      <c r="BX4" s="34"/>
      <c r="BY4" s="34"/>
      <c r="CB4" s="181"/>
      <c r="CD4" s="34"/>
      <c r="CE4" s="34"/>
      <c r="CH4" s="34"/>
      <c r="CI4" s="34"/>
      <c r="CL4" s="34"/>
      <c r="CM4" s="34"/>
      <c r="CR4" s="181"/>
      <c r="CT4" s="34"/>
      <c r="CU4" s="34"/>
      <c r="DD4" s="38"/>
    </row>
    <row r="5" spans="1:113" ht="12.75" thickBot="1">
      <c r="I5" s="22"/>
      <c r="J5" s="182"/>
      <c r="P5" s="182"/>
      <c r="V5" s="182"/>
      <c r="AB5" s="182"/>
      <c r="AH5" s="182"/>
      <c r="AN5" s="182"/>
      <c r="AT5" s="182"/>
      <c r="BD5" s="182"/>
      <c r="BJ5" s="182"/>
      <c r="BP5" s="182"/>
      <c r="BV5" s="182"/>
      <c r="CB5" s="182"/>
      <c r="CR5" s="182"/>
    </row>
    <row r="6" spans="1:113" ht="13.5" customHeight="1">
      <c r="A6" s="381" t="s">
        <v>65</v>
      </c>
      <c r="B6" s="382"/>
      <c r="C6" s="383"/>
      <c r="D6" s="387" t="s">
        <v>66</v>
      </c>
      <c r="E6" s="382"/>
      <c r="F6" s="382"/>
      <c r="G6" s="388"/>
      <c r="I6" s="19"/>
      <c r="J6" s="250"/>
      <c r="P6" s="162"/>
      <c r="V6" s="250"/>
      <c r="AB6" s="162"/>
      <c r="AH6" s="162"/>
      <c r="AN6" s="162"/>
      <c r="AT6" s="162"/>
      <c r="BD6" s="244"/>
      <c r="BJ6" s="162"/>
      <c r="BP6" s="162"/>
      <c r="BV6" s="162"/>
      <c r="CB6" s="162"/>
      <c r="CR6" s="250"/>
    </row>
    <row r="7" spans="1:113" ht="14.25" customHeight="1" thickBot="1">
      <c r="A7" s="384" t="s">
        <v>119</v>
      </c>
      <c r="B7" s="385"/>
      <c r="C7" s="386"/>
      <c r="D7" s="389" t="s">
        <v>120</v>
      </c>
      <c r="E7" s="385"/>
      <c r="F7" s="385"/>
      <c r="G7" s="390"/>
      <c r="I7" s="22"/>
      <c r="J7" s="182"/>
      <c r="P7" s="182"/>
      <c r="V7" s="182"/>
      <c r="AB7" s="182"/>
      <c r="AH7" s="182"/>
      <c r="AN7" s="182"/>
      <c r="AT7" s="182"/>
      <c r="BD7" s="182"/>
      <c r="BJ7" s="182"/>
      <c r="BP7" s="182"/>
      <c r="BV7" s="182"/>
      <c r="CB7" s="182"/>
      <c r="CR7" s="182"/>
    </row>
    <row r="8" spans="1:113" ht="12.75" thickBot="1">
      <c r="I8" s="269"/>
    </row>
    <row r="9" spans="1:113" ht="12" customHeight="1">
      <c r="A9" s="391" t="s">
        <v>3</v>
      </c>
      <c r="B9" s="399" t="s">
        <v>32</v>
      </c>
      <c r="C9" s="394" t="s">
        <v>4</v>
      </c>
      <c r="D9" s="360" t="s">
        <v>5</v>
      </c>
      <c r="E9" s="396"/>
      <c r="F9" s="360" t="s">
        <v>6</v>
      </c>
      <c r="G9" s="361"/>
      <c r="H9" s="454" t="s">
        <v>180</v>
      </c>
      <c r="I9" s="254"/>
      <c r="J9" s="184"/>
      <c r="K9" s="248"/>
      <c r="L9" s="247"/>
      <c r="M9" s="247"/>
      <c r="N9" s="248"/>
      <c r="O9" s="248"/>
      <c r="P9" s="190"/>
      <c r="Q9" s="248"/>
      <c r="R9" s="248"/>
      <c r="S9" s="247"/>
      <c r="T9" s="248"/>
      <c r="U9" s="248"/>
      <c r="V9" s="190"/>
      <c r="W9" s="248"/>
      <c r="X9" s="248"/>
      <c r="Y9" s="247"/>
      <c r="Z9" s="248"/>
      <c r="AA9" s="249"/>
      <c r="AB9" s="190"/>
      <c r="AC9" s="248"/>
      <c r="AD9" s="248"/>
      <c r="AE9" s="247"/>
      <c r="AF9" s="248"/>
      <c r="AG9" s="248"/>
      <c r="AH9" s="190"/>
      <c r="AI9" s="248"/>
      <c r="AJ9" s="248"/>
      <c r="AK9" s="247"/>
      <c r="AL9" s="248"/>
      <c r="AM9" s="248"/>
      <c r="AN9" s="190"/>
      <c r="AO9" s="248"/>
      <c r="AP9" s="248"/>
      <c r="AQ9" s="247"/>
      <c r="AR9" s="248"/>
      <c r="AS9" s="248"/>
      <c r="AT9" s="190"/>
      <c r="AU9" s="248"/>
      <c r="AV9" s="248"/>
      <c r="AW9" s="247"/>
      <c r="AX9" s="248"/>
      <c r="AY9" s="248"/>
      <c r="AZ9" s="32"/>
      <c r="BA9" s="44"/>
      <c r="BB9" s="32"/>
      <c r="BC9" s="32"/>
      <c r="BD9" s="190"/>
      <c r="BE9" s="32"/>
      <c r="BF9" s="32"/>
      <c r="BG9" s="44"/>
      <c r="BH9" s="32"/>
      <c r="BI9" s="32"/>
      <c r="BJ9" s="190"/>
      <c r="BK9" s="32"/>
      <c r="BL9" s="32"/>
      <c r="BM9" s="44"/>
      <c r="BN9" s="32"/>
      <c r="BO9" s="32"/>
      <c r="BP9" s="190"/>
      <c r="BQ9" s="32"/>
      <c r="BR9" s="32"/>
      <c r="BS9" s="44"/>
      <c r="BT9" s="32"/>
      <c r="BU9" s="32"/>
      <c r="BV9" s="190"/>
      <c r="BW9" s="32"/>
      <c r="BX9" s="32"/>
      <c r="BY9" s="44"/>
      <c r="BZ9" s="32"/>
      <c r="CA9" s="32"/>
      <c r="CB9" s="190"/>
      <c r="CC9" s="32"/>
      <c r="CD9" s="32"/>
      <c r="CE9" s="44"/>
      <c r="CF9" s="32"/>
      <c r="CG9" s="32"/>
      <c r="CH9" s="32"/>
      <c r="CI9" s="44"/>
      <c r="CJ9" s="32"/>
      <c r="CK9" s="32"/>
      <c r="CL9" s="468" t="s">
        <v>62</v>
      </c>
      <c r="CM9" s="469"/>
      <c r="CN9" s="469"/>
      <c r="CO9" s="469"/>
      <c r="CP9" s="469"/>
      <c r="CQ9" s="470"/>
      <c r="CR9" s="442" t="s">
        <v>294</v>
      </c>
      <c r="CS9" s="443"/>
      <c r="CT9" s="443"/>
      <c r="CU9" s="443"/>
      <c r="CV9" s="443"/>
      <c r="CW9" s="443"/>
      <c r="CX9" s="443"/>
      <c r="CY9" s="444"/>
      <c r="CZ9" s="402" t="s">
        <v>64</v>
      </c>
      <c r="DA9" s="403"/>
      <c r="DB9" s="403"/>
      <c r="DC9" s="404"/>
      <c r="DD9" s="374" t="s">
        <v>138</v>
      </c>
      <c r="DE9" s="361"/>
      <c r="DF9" s="361"/>
      <c r="DG9" s="361"/>
      <c r="DH9" s="375"/>
      <c r="DI9" s="378" t="s">
        <v>106</v>
      </c>
    </row>
    <row r="10" spans="1:113" ht="12" customHeight="1">
      <c r="A10" s="372"/>
      <c r="B10" s="342"/>
      <c r="C10" s="395"/>
      <c r="D10" s="400" t="s">
        <v>7</v>
      </c>
      <c r="E10" s="400" t="s">
        <v>8</v>
      </c>
      <c r="F10" s="401" t="s">
        <v>7</v>
      </c>
      <c r="G10" s="335" t="s">
        <v>8</v>
      </c>
      <c r="H10" s="455"/>
      <c r="I10" s="457" t="s">
        <v>35</v>
      </c>
      <c r="J10" s="362" t="s">
        <v>28</v>
      </c>
      <c r="K10" s="363"/>
      <c r="L10" s="363"/>
      <c r="M10" s="363"/>
      <c r="N10" s="363"/>
      <c r="O10" s="363"/>
      <c r="P10" s="363"/>
      <c r="Q10" s="363"/>
      <c r="R10" s="363"/>
      <c r="S10" s="363"/>
      <c r="T10" s="363"/>
      <c r="U10" s="363"/>
      <c r="V10" s="363"/>
      <c r="W10" s="363"/>
      <c r="X10" s="363"/>
      <c r="Y10" s="363"/>
      <c r="Z10" s="363"/>
      <c r="AA10" s="429"/>
      <c r="AB10" s="363" t="s">
        <v>291</v>
      </c>
      <c r="AC10" s="363"/>
      <c r="AD10" s="363"/>
      <c r="AE10" s="363"/>
      <c r="AF10" s="363"/>
      <c r="AG10" s="363"/>
      <c r="AH10" s="363"/>
      <c r="AI10" s="363"/>
      <c r="AJ10" s="363"/>
      <c r="AK10" s="363"/>
      <c r="AL10" s="363"/>
      <c r="AM10" s="363"/>
      <c r="AN10" s="363"/>
      <c r="AO10" s="363"/>
      <c r="AP10" s="363"/>
      <c r="AQ10" s="363"/>
      <c r="AR10" s="363"/>
      <c r="AS10" s="363"/>
      <c r="AT10" s="363"/>
      <c r="AU10" s="363"/>
      <c r="AV10" s="363"/>
      <c r="AW10" s="363"/>
      <c r="AX10" s="363"/>
      <c r="AY10" s="364"/>
      <c r="AZ10" s="462" t="s">
        <v>72</v>
      </c>
      <c r="BA10" s="463"/>
      <c r="BB10" s="463"/>
      <c r="BC10" s="466"/>
      <c r="BD10" s="438" t="s">
        <v>287</v>
      </c>
      <c r="BE10" s="439"/>
      <c r="BF10" s="439"/>
      <c r="BG10" s="439"/>
      <c r="BH10" s="439"/>
      <c r="BI10" s="440"/>
      <c r="BJ10" s="438" t="s">
        <v>292</v>
      </c>
      <c r="BK10" s="439"/>
      <c r="BL10" s="439"/>
      <c r="BM10" s="439"/>
      <c r="BN10" s="439"/>
      <c r="BO10" s="440"/>
      <c r="BP10" s="362" t="s">
        <v>293</v>
      </c>
      <c r="BQ10" s="363"/>
      <c r="BR10" s="363"/>
      <c r="BS10" s="363"/>
      <c r="BT10" s="363"/>
      <c r="BU10" s="363"/>
      <c r="BV10" s="363"/>
      <c r="BW10" s="363"/>
      <c r="BX10" s="363"/>
      <c r="BY10" s="363"/>
      <c r="BZ10" s="363"/>
      <c r="CA10" s="363"/>
      <c r="CB10" s="363"/>
      <c r="CC10" s="363"/>
      <c r="CD10" s="363"/>
      <c r="CE10" s="363"/>
      <c r="CF10" s="363"/>
      <c r="CG10" s="364"/>
      <c r="CH10" s="462" t="s">
        <v>61</v>
      </c>
      <c r="CI10" s="463"/>
      <c r="CJ10" s="463"/>
      <c r="CK10" s="463"/>
      <c r="CL10" s="471"/>
      <c r="CM10" s="472"/>
      <c r="CN10" s="472"/>
      <c r="CO10" s="472"/>
      <c r="CP10" s="472"/>
      <c r="CQ10" s="473"/>
      <c r="CR10" s="445"/>
      <c r="CS10" s="446"/>
      <c r="CT10" s="446"/>
      <c r="CU10" s="446"/>
      <c r="CV10" s="446"/>
      <c r="CW10" s="446"/>
      <c r="CX10" s="446"/>
      <c r="CY10" s="447"/>
      <c r="CZ10" s="405"/>
      <c r="DA10" s="406"/>
      <c r="DB10" s="406"/>
      <c r="DC10" s="407"/>
      <c r="DD10" s="372" t="s">
        <v>149</v>
      </c>
      <c r="DE10" s="417" t="s">
        <v>34</v>
      </c>
      <c r="DF10" s="418"/>
      <c r="DG10" s="354" t="s">
        <v>53</v>
      </c>
      <c r="DH10" s="355"/>
      <c r="DI10" s="379"/>
    </row>
    <row r="11" spans="1:113" ht="13.5" customHeight="1">
      <c r="A11" s="372"/>
      <c r="B11" s="342"/>
      <c r="C11" s="395"/>
      <c r="D11" s="401"/>
      <c r="E11" s="401"/>
      <c r="F11" s="401"/>
      <c r="G11" s="335"/>
      <c r="H11" s="455"/>
      <c r="I11" s="457"/>
      <c r="J11" s="441" t="s">
        <v>288</v>
      </c>
      <c r="K11" s="436"/>
      <c r="L11" s="436"/>
      <c r="M11" s="436"/>
      <c r="N11" s="436"/>
      <c r="O11" s="437"/>
      <c r="P11" s="441" t="s">
        <v>289</v>
      </c>
      <c r="Q11" s="436"/>
      <c r="R11" s="436"/>
      <c r="S11" s="436"/>
      <c r="T11" s="436"/>
      <c r="U11" s="437"/>
      <c r="V11" s="430" t="s">
        <v>290</v>
      </c>
      <c r="W11" s="431"/>
      <c r="X11" s="431"/>
      <c r="Y11" s="431"/>
      <c r="Z11" s="431"/>
      <c r="AA11" s="432"/>
      <c r="AB11" s="436" t="s">
        <v>73</v>
      </c>
      <c r="AC11" s="436"/>
      <c r="AD11" s="436"/>
      <c r="AE11" s="436"/>
      <c r="AF11" s="436"/>
      <c r="AG11" s="437"/>
      <c r="AH11" s="362" t="s">
        <v>74</v>
      </c>
      <c r="AI11" s="363"/>
      <c r="AJ11" s="363"/>
      <c r="AK11" s="363"/>
      <c r="AL11" s="363"/>
      <c r="AM11" s="363"/>
      <c r="AN11" s="362" t="s">
        <v>54</v>
      </c>
      <c r="AO11" s="363"/>
      <c r="AP11" s="363"/>
      <c r="AQ11" s="363"/>
      <c r="AR11" s="363"/>
      <c r="AS11" s="429"/>
      <c r="AT11" s="362" t="s">
        <v>55</v>
      </c>
      <c r="AU11" s="363"/>
      <c r="AV11" s="363"/>
      <c r="AW11" s="363"/>
      <c r="AX11" s="363"/>
      <c r="AY11" s="364"/>
      <c r="AZ11" s="464"/>
      <c r="BA11" s="465"/>
      <c r="BB11" s="465"/>
      <c r="BC11" s="467"/>
      <c r="BD11" s="441"/>
      <c r="BE11" s="436"/>
      <c r="BF11" s="436"/>
      <c r="BG11" s="436"/>
      <c r="BH11" s="436"/>
      <c r="BI11" s="437"/>
      <c r="BJ11" s="441"/>
      <c r="BK11" s="436"/>
      <c r="BL11" s="436"/>
      <c r="BM11" s="436"/>
      <c r="BN11" s="436"/>
      <c r="BO11" s="437"/>
      <c r="BP11" s="441" t="s">
        <v>56</v>
      </c>
      <c r="BQ11" s="436"/>
      <c r="BR11" s="436"/>
      <c r="BS11" s="436"/>
      <c r="BT11" s="436"/>
      <c r="BU11" s="437"/>
      <c r="BV11" s="362" t="s">
        <v>57</v>
      </c>
      <c r="BW11" s="363"/>
      <c r="BX11" s="363"/>
      <c r="BY11" s="363"/>
      <c r="BZ11" s="363"/>
      <c r="CA11" s="429"/>
      <c r="CB11" s="362" t="s">
        <v>58</v>
      </c>
      <c r="CC11" s="363"/>
      <c r="CD11" s="363"/>
      <c r="CE11" s="363"/>
      <c r="CF11" s="363"/>
      <c r="CG11" s="364"/>
      <c r="CH11" s="464"/>
      <c r="CI11" s="465"/>
      <c r="CJ11" s="465"/>
      <c r="CK11" s="465"/>
      <c r="CL11" s="474"/>
      <c r="CM11" s="465"/>
      <c r="CN11" s="465"/>
      <c r="CO11" s="465"/>
      <c r="CP11" s="465"/>
      <c r="CQ11" s="467"/>
      <c r="CR11" s="448"/>
      <c r="CS11" s="449"/>
      <c r="CT11" s="449"/>
      <c r="CU11" s="449"/>
      <c r="CV11" s="449"/>
      <c r="CW11" s="449"/>
      <c r="CX11" s="449"/>
      <c r="CY11" s="450"/>
      <c r="CZ11" s="408"/>
      <c r="DA11" s="409"/>
      <c r="DB11" s="409"/>
      <c r="DC11" s="410"/>
      <c r="DD11" s="372"/>
      <c r="DE11" s="417"/>
      <c r="DF11" s="418"/>
      <c r="DG11" s="354"/>
      <c r="DH11" s="355"/>
      <c r="DI11" s="379"/>
    </row>
    <row r="12" spans="1:113" ht="13.5" customHeight="1">
      <c r="A12" s="372"/>
      <c r="B12" s="342"/>
      <c r="C12" s="395"/>
      <c r="D12" s="401"/>
      <c r="E12" s="401"/>
      <c r="F12" s="401"/>
      <c r="G12" s="335"/>
      <c r="H12" s="455"/>
      <c r="I12" s="457"/>
      <c r="J12" s="347" t="s">
        <v>143</v>
      </c>
      <c r="K12" s="245" t="s">
        <v>1</v>
      </c>
      <c r="L12" s="333" t="s">
        <v>69</v>
      </c>
      <c r="M12" s="333" t="s">
        <v>70</v>
      </c>
      <c r="N12" s="341" t="s">
        <v>2</v>
      </c>
      <c r="O12" s="421" t="s">
        <v>67</v>
      </c>
      <c r="P12" s="347" t="s">
        <v>143</v>
      </c>
      <c r="Q12" s="365" t="s">
        <v>1</v>
      </c>
      <c r="R12" s="333" t="s">
        <v>69</v>
      </c>
      <c r="S12" s="337" t="s">
        <v>70</v>
      </c>
      <c r="T12" s="341" t="s">
        <v>2</v>
      </c>
      <c r="U12" s="421" t="s">
        <v>67</v>
      </c>
      <c r="V12" s="347" t="s">
        <v>143</v>
      </c>
      <c r="W12" s="339" t="s">
        <v>1</v>
      </c>
      <c r="X12" s="333" t="s">
        <v>69</v>
      </c>
      <c r="Y12" s="333" t="s">
        <v>70</v>
      </c>
      <c r="Z12" s="341" t="s">
        <v>2</v>
      </c>
      <c r="AA12" s="421" t="s">
        <v>67</v>
      </c>
      <c r="AB12" s="433" t="s">
        <v>143</v>
      </c>
      <c r="AC12" s="339" t="s">
        <v>1</v>
      </c>
      <c r="AD12" s="333" t="s">
        <v>69</v>
      </c>
      <c r="AE12" s="337" t="s">
        <v>70</v>
      </c>
      <c r="AF12" s="341" t="s">
        <v>2</v>
      </c>
      <c r="AG12" s="421" t="s">
        <v>67</v>
      </c>
      <c r="AH12" s="347" t="s">
        <v>143</v>
      </c>
      <c r="AI12" s="367" t="s">
        <v>1</v>
      </c>
      <c r="AJ12" s="333" t="s">
        <v>69</v>
      </c>
      <c r="AK12" s="337" t="s">
        <v>70</v>
      </c>
      <c r="AL12" s="341" t="s">
        <v>2</v>
      </c>
      <c r="AM12" s="423" t="s">
        <v>67</v>
      </c>
      <c r="AN12" s="347" t="s">
        <v>143</v>
      </c>
      <c r="AO12" s="339" t="s">
        <v>1</v>
      </c>
      <c r="AP12" s="333" t="s">
        <v>69</v>
      </c>
      <c r="AQ12" s="337" t="s">
        <v>70</v>
      </c>
      <c r="AR12" s="341" t="s">
        <v>2</v>
      </c>
      <c r="AS12" s="421" t="s">
        <v>67</v>
      </c>
      <c r="AT12" s="369" t="s">
        <v>143</v>
      </c>
      <c r="AU12" s="339" t="s">
        <v>1</v>
      </c>
      <c r="AV12" s="333" t="s">
        <v>69</v>
      </c>
      <c r="AW12" s="337" t="s">
        <v>70</v>
      </c>
      <c r="AX12" s="341" t="s">
        <v>2</v>
      </c>
      <c r="AY12" s="425" t="s">
        <v>67</v>
      </c>
      <c r="AZ12" s="343" t="s">
        <v>69</v>
      </c>
      <c r="BA12" s="345" t="s">
        <v>70</v>
      </c>
      <c r="BB12" s="397" t="s">
        <v>2</v>
      </c>
      <c r="BC12" s="427" t="s">
        <v>67</v>
      </c>
      <c r="BD12" s="347" t="s">
        <v>143</v>
      </c>
      <c r="BE12" s="365" t="s">
        <v>1</v>
      </c>
      <c r="BF12" s="333" t="s">
        <v>69</v>
      </c>
      <c r="BG12" s="337" t="s">
        <v>70</v>
      </c>
      <c r="BH12" s="341" t="s">
        <v>2</v>
      </c>
      <c r="BI12" s="350" t="s">
        <v>67</v>
      </c>
      <c r="BJ12" s="369" t="s">
        <v>143</v>
      </c>
      <c r="BK12" s="339" t="s">
        <v>1</v>
      </c>
      <c r="BL12" s="333" t="s">
        <v>69</v>
      </c>
      <c r="BM12" s="337" t="s">
        <v>70</v>
      </c>
      <c r="BN12" s="341" t="s">
        <v>2</v>
      </c>
      <c r="BO12" s="352" t="s">
        <v>67</v>
      </c>
      <c r="BP12" s="369" t="s">
        <v>143</v>
      </c>
      <c r="BQ12" s="339" t="s">
        <v>1</v>
      </c>
      <c r="BR12" s="333" t="s">
        <v>69</v>
      </c>
      <c r="BS12" s="337" t="s">
        <v>70</v>
      </c>
      <c r="BT12" s="341" t="s">
        <v>2</v>
      </c>
      <c r="BU12" s="352" t="s">
        <v>67</v>
      </c>
      <c r="BV12" s="369" t="s">
        <v>143</v>
      </c>
      <c r="BW12" s="339" t="s">
        <v>1</v>
      </c>
      <c r="BX12" s="333" t="s">
        <v>69</v>
      </c>
      <c r="BY12" s="337" t="s">
        <v>70</v>
      </c>
      <c r="BZ12" s="341" t="s">
        <v>2</v>
      </c>
      <c r="CA12" s="352" t="s">
        <v>67</v>
      </c>
      <c r="CB12" s="369" t="s">
        <v>143</v>
      </c>
      <c r="CC12" s="339" t="s">
        <v>1</v>
      </c>
      <c r="CD12" s="333" t="s">
        <v>69</v>
      </c>
      <c r="CE12" s="337" t="s">
        <v>70</v>
      </c>
      <c r="CF12" s="341" t="s">
        <v>2</v>
      </c>
      <c r="CG12" s="459" t="s">
        <v>67</v>
      </c>
      <c r="CH12" s="345" t="s">
        <v>69</v>
      </c>
      <c r="CI12" s="345" t="s">
        <v>70</v>
      </c>
      <c r="CJ12" s="397" t="s">
        <v>2</v>
      </c>
      <c r="CK12" s="451" t="s">
        <v>67</v>
      </c>
      <c r="CL12" s="376" t="s">
        <v>69</v>
      </c>
      <c r="CM12" s="345" t="s">
        <v>70</v>
      </c>
      <c r="CN12" s="397" t="s">
        <v>2</v>
      </c>
      <c r="CO12" s="451" t="s">
        <v>144</v>
      </c>
      <c r="CP12" s="452"/>
      <c r="CQ12" s="453"/>
      <c r="CR12" s="347" t="s">
        <v>143</v>
      </c>
      <c r="CS12" s="367" t="s">
        <v>1</v>
      </c>
      <c r="CT12" s="343" t="s">
        <v>69</v>
      </c>
      <c r="CU12" s="345" t="s">
        <v>70</v>
      </c>
      <c r="CV12" s="397" t="s">
        <v>2</v>
      </c>
      <c r="CW12" s="427" t="s">
        <v>67</v>
      </c>
      <c r="CX12" s="211"/>
      <c r="CY12" s="211"/>
      <c r="CZ12" s="392" t="s">
        <v>2</v>
      </c>
      <c r="DA12" s="451" t="s">
        <v>147</v>
      </c>
      <c r="DB12" s="452"/>
      <c r="DC12" s="453"/>
      <c r="DD12" s="372"/>
      <c r="DE12" s="419"/>
      <c r="DF12" s="420"/>
      <c r="DG12" s="356"/>
      <c r="DH12" s="357"/>
      <c r="DI12" s="379"/>
    </row>
    <row r="13" spans="1:113" ht="12" customHeight="1">
      <c r="A13" s="372"/>
      <c r="B13" s="342"/>
      <c r="C13" s="395"/>
      <c r="D13" s="401"/>
      <c r="E13" s="401"/>
      <c r="F13" s="401"/>
      <c r="G13" s="335"/>
      <c r="H13" s="455"/>
      <c r="I13" s="457"/>
      <c r="J13" s="348"/>
      <c r="K13" s="246"/>
      <c r="L13" s="334"/>
      <c r="M13" s="334"/>
      <c r="N13" s="342"/>
      <c r="O13" s="422"/>
      <c r="P13" s="348"/>
      <c r="Q13" s="366"/>
      <c r="R13" s="334"/>
      <c r="S13" s="338"/>
      <c r="T13" s="342"/>
      <c r="U13" s="422"/>
      <c r="V13" s="348"/>
      <c r="W13" s="340"/>
      <c r="X13" s="334"/>
      <c r="Y13" s="334"/>
      <c r="Z13" s="342"/>
      <c r="AA13" s="422"/>
      <c r="AB13" s="434"/>
      <c r="AC13" s="340"/>
      <c r="AD13" s="334"/>
      <c r="AE13" s="338"/>
      <c r="AF13" s="342"/>
      <c r="AG13" s="422"/>
      <c r="AH13" s="348"/>
      <c r="AI13" s="368"/>
      <c r="AJ13" s="334"/>
      <c r="AK13" s="338"/>
      <c r="AL13" s="342"/>
      <c r="AM13" s="424"/>
      <c r="AN13" s="348"/>
      <c r="AO13" s="340"/>
      <c r="AP13" s="334"/>
      <c r="AQ13" s="338"/>
      <c r="AR13" s="342"/>
      <c r="AS13" s="422"/>
      <c r="AT13" s="370"/>
      <c r="AU13" s="340"/>
      <c r="AV13" s="334"/>
      <c r="AW13" s="338"/>
      <c r="AX13" s="342"/>
      <c r="AY13" s="426"/>
      <c r="AZ13" s="344"/>
      <c r="BA13" s="346"/>
      <c r="BB13" s="398"/>
      <c r="BC13" s="428"/>
      <c r="BD13" s="348"/>
      <c r="BE13" s="366"/>
      <c r="BF13" s="334"/>
      <c r="BG13" s="338"/>
      <c r="BH13" s="342"/>
      <c r="BI13" s="351"/>
      <c r="BJ13" s="370"/>
      <c r="BK13" s="340"/>
      <c r="BL13" s="334"/>
      <c r="BM13" s="338"/>
      <c r="BN13" s="342"/>
      <c r="BO13" s="353"/>
      <c r="BP13" s="370"/>
      <c r="BQ13" s="340"/>
      <c r="BR13" s="334"/>
      <c r="BS13" s="338"/>
      <c r="BT13" s="342"/>
      <c r="BU13" s="353"/>
      <c r="BV13" s="370"/>
      <c r="BW13" s="340"/>
      <c r="BX13" s="334"/>
      <c r="BY13" s="338"/>
      <c r="BZ13" s="342"/>
      <c r="CA13" s="353"/>
      <c r="CB13" s="370"/>
      <c r="CC13" s="340"/>
      <c r="CD13" s="334"/>
      <c r="CE13" s="338"/>
      <c r="CF13" s="342"/>
      <c r="CG13" s="460"/>
      <c r="CH13" s="346"/>
      <c r="CI13" s="346"/>
      <c r="CJ13" s="398"/>
      <c r="CK13" s="461"/>
      <c r="CL13" s="377"/>
      <c r="CM13" s="346"/>
      <c r="CN13" s="398"/>
      <c r="CO13" s="212"/>
      <c r="CP13" s="413" t="s">
        <v>145</v>
      </c>
      <c r="CQ13" s="415" t="s">
        <v>146</v>
      </c>
      <c r="CR13" s="348"/>
      <c r="CS13" s="368"/>
      <c r="CT13" s="344"/>
      <c r="CU13" s="346"/>
      <c r="CV13" s="398"/>
      <c r="CW13" s="428"/>
      <c r="CX13" s="413" t="s">
        <v>145</v>
      </c>
      <c r="CY13" s="415" t="s">
        <v>146</v>
      </c>
      <c r="CZ13" s="393"/>
      <c r="DA13" s="212"/>
      <c r="DB13" s="411" t="s">
        <v>145</v>
      </c>
      <c r="DC13" s="331" t="s">
        <v>146</v>
      </c>
      <c r="DD13" s="372"/>
      <c r="DE13" s="206" t="s">
        <v>109</v>
      </c>
      <c r="DF13" s="163" t="s">
        <v>110</v>
      </c>
      <c r="DG13" s="77" t="s">
        <v>109</v>
      </c>
      <c r="DH13" s="78" t="s">
        <v>110</v>
      </c>
      <c r="DI13" s="379"/>
    </row>
    <row r="14" spans="1:113" ht="14.25" customHeight="1" thickBot="1">
      <c r="A14" s="372"/>
      <c r="B14" s="342"/>
      <c r="C14" s="395"/>
      <c r="D14" s="401"/>
      <c r="E14" s="401"/>
      <c r="F14" s="401"/>
      <c r="G14" s="335"/>
      <c r="H14" s="456"/>
      <c r="I14" s="458"/>
      <c r="J14" s="349"/>
      <c r="K14" s="129" t="s">
        <v>63</v>
      </c>
      <c r="L14" s="336"/>
      <c r="M14" s="148" t="s">
        <v>71</v>
      </c>
      <c r="N14" s="123" t="s">
        <v>0</v>
      </c>
      <c r="O14" s="125" t="s">
        <v>0</v>
      </c>
      <c r="P14" s="349"/>
      <c r="Q14" s="128" t="s">
        <v>63</v>
      </c>
      <c r="R14" s="334"/>
      <c r="S14" s="122" t="s">
        <v>71</v>
      </c>
      <c r="T14" s="123" t="s">
        <v>0</v>
      </c>
      <c r="U14" s="126" t="s">
        <v>0</v>
      </c>
      <c r="V14" s="349"/>
      <c r="W14" s="124" t="s">
        <v>63</v>
      </c>
      <c r="X14" s="336"/>
      <c r="Y14" s="122" t="s">
        <v>71</v>
      </c>
      <c r="Z14" s="123" t="s">
        <v>0</v>
      </c>
      <c r="AA14" s="126" t="s">
        <v>0</v>
      </c>
      <c r="AB14" s="435"/>
      <c r="AC14" s="124" t="s">
        <v>63</v>
      </c>
      <c r="AD14" s="334"/>
      <c r="AE14" s="122" t="s">
        <v>71</v>
      </c>
      <c r="AF14" s="123" t="s">
        <v>0</v>
      </c>
      <c r="AG14" s="126" t="s">
        <v>0</v>
      </c>
      <c r="AH14" s="349"/>
      <c r="AI14" s="124" t="s">
        <v>63</v>
      </c>
      <c r="AJ14" s="334"/>
      <c r="AK14" s="122" t="s">
        <v>71</v>
      </c>
      <c r="AL14" s="123" t="s">
        <v>0</v>
      </c>
      <c r="AM14" s="125" t="s">
        <v>0</v>
      </c>
      <c r="AN14" s="349"/>
      <c r="AO14" s="193" t="s">
        <v>63</v>
      </c>
      <c r="AP14" s="336"/>
      <c r="AQ14" s="194" t="s">
        <v>71</v>
      </c>
      <c r="AR14" s="193" t="s">
        <v>0</v>
      </c>
      <c r="AS14" s="195" t="s">
        <v>0</v>
      </c>
      <c r="AT14" s="371"/>
      <c r="AU14" s="123" t="s">
        <v>63</v>
      </c>
      <c r="AV14" s="334"/>
      <c r="AW14" s="122" t="s">
        <v>71</v>
      </c>
      <c r="AX14" s="123" t="s">
        <v>0</v>
      </c>
      <c r="AY14" s="123" t="s">
        <v>0</v>
      </c>
      <c r="AZ14" s="344"/>
      <c r="BA14" s="127" t="s">
        <v>71</v>
      </c>
      <c r="BB14" s="129" t="s">
        <v>0</v>
      </c>
      <c r="BC14" s="149" t="s">
        <v>0</v>
      </c>
      <c r="BD14" s="349"/>
      <c r="BE14" s="128" t="s">
        <v>63</v>
      </c>
      <c r="BF14" s="334"/>
      <c r="BG14" s="122" t="s">
        <v>71</v>
      </c>
      <c r="BH14" s="123" t="s">
        <v>0</v>
      </c>
      <c r="BI14" s="164" t="s">
        <v>0</v>
      </c>
      <c r="BJ14" s="371"/>
      <c r="BK14" s="123" t="s">
        <v>63</v>
      </c>
      <c r="BL14" s="334"/>
      <c r="BM14" s="122" t="s">
        <v>71</v>
      </c>
      <c r="BN14" s="123" t="s">
        <v>0</v>
      </c>
      <c r="BO14" s="205" t="s">
        <v>0</v>
      </c>
      <c r="BP14" s="371"/>
      <c r="BQ14" s="123" t="s">
        <v>63</v>
      </c>
      <c r="BR14" s="334"/>
      <c r="BS14" s="122" t="s">
        <v>71</v>
      </c>
      <c r="BT14" s="123" t="s">
        <v>0</v>
      </c>
      <c r="BU14" s="205" t="s">
        <v>0</v>
      </c>
      <c r="BV14" s="371"/>
      <c r="BW14" s="123" t="s">
        <v>63</v>
      </c>
      <c r="BX14" s="334"/>
      <c r="BY14" s="122" t="s">
        <v>71</v>
      </c>
      <c r="BZ14" s="123" t="s">
        <v>0</v>
      </c>
      <c r="CA14" s="205" t="s">
        <v>0</v>
      </c>
      <c r="CB14" s="371"/>
      <c r="CC14" s="123" t="s">
        <v>63</v>
      </c>
      <c r="CD14" s="334"/>
      <c r="CE14" s="122" t="s">
        <v>71</v>
      </c>
      <c r="CF14" s="123" t="s">
        <v>0</v>
      </c>
      <c r="CG14" s="263" t="s">
        <v>0</v>
      </c>
      <c r="CH14" s="346"/>
      <c r="CI14" s="127" t="s">
        <v>71</v>
      </c>
      <c r="CJ14" s="129" t="s">
        <v>0</v>
      </c>
      <c r="CK14" s="130" t="s">
        <v>0</v>
      </c>
      <c r="CL14" s="377"/>
      <c r="CM14" s="127" t="s">
        <v>71</v>
      </c>
      <c r="CN14" s="129" t="s">
        <v>0</v>
      </c>
      <c r="CO14" s="130" t="s">
        <v>0</v>
      </c>
      <c r="CP14" s="414"/>
      <c r="CQ14" s="416"/>
      <c r="CR14" s="349"/>
      <c r="CS14" s="261" t="s">
        <v>63</v>
      </c>
      <c r="CT14" s="344"/>
      <c r="CU14" s="127" t="s">
        <v>71</v>
      </c>
      <c r="CV14" s="129" t="s">
        <v>0</v>
      </c>
      <c r="CW14" s="130" t="s">
        <v>0</v>
      </c>
      <c r="CX14" s="414"/>
      <c r="CY14" s="416"/>
      <c r="CZ14" s="121" t="s">
        <v>0</v>
      </c>
      <c r="DA14" s="130" t="s">
        <v>0</v>
      </c>
      <c r="DB14" s="412"/>
      <c r="DC14" s="332"/>
      <c r="DD14" s="373"/>
      <c r="DE14" s="179" t="s">
        <v>0</v>
      </c>
      <c r="DF14" s="165" t="s">
        <v>0</v>
      </c>
      <c r="DG14" s="131" t="s">
        <v>33</v>
      </c>
      <c r="DH14" s="132" t="s">
        <v>33</v>
      </c>
      <c r="DI14" s="380"/>
    </row>
    <row r="15" spans="1:113" s="178" customFormat="1" ht="16.5" customHeight="1" thickBot="1">
      <c r="A15" s="155" t="s">
        <v>129</v>
      </c>
      <c r="B15" s="156" t="s">
        <v>130</v>
      </c>
      <c r="C15" s="157" t="s">
        <v>131</v>
      </c>
      <c r="D15" s="158" t="s">
        <v>132</v>
      </c>
      <c r="E15" s="158" t="s">
        <v>133</v>
      </c>
      <c r="F15" s="158" t="s">
        <v>134</v>
      </c>
      <c r="G15" s="159" t="s">
        <v>135</v>
      </c>
      <c r="H15" s="267" t="s">
        <v>181</v>
      </c>
      <c r="I15" s="160" t="s">
        <v>182</v>
      </c>
      <c r="J15" s="201" t="s">
        <v>183</v>
      </c>
      <c r="K15" s="169" t="s">
        <v>184</v>
      </c>
      <c r="L15" s="170" t="s">
        <v>185</v>
      </c>
      <c r="M15" s="170" t="s">
        <v>186</v>
      </c>
      <c r="N15" s="169" t="s">
        <v>187</v>
      </c>
      <c r="O15" s="171" t="s">
        <v>188</v>
      </c>
      <c r="P15" s="186" t="s">
        <v>189</v>
      </c>
      <c r="Q15" s="170" t="s">
        <v>190</v>
      </c>
      <c r="R15" s="169" t="s">
        <v>191</v>
      </c>
      <c r="S15" s="170" t="s">
        <v>192</v>
      </c>
      <c r="T15" s="170" t="s">
        <v>193</v>
      </c>
      <c r="U15" s="172" t="s">
        <v>194</v>
      </c>
      <c r="V15" s="186" t="s">
        <v>195</v>
      </c>
      <c r="W15" s="170" t="s">
        <v>196</v>
      </c>
      <c r="X15" s="169" t="s">
        <v>197</v>
      </c>
      <c r="Y15" s="170" t="s">
        <v>198</v>
      </c>
      <c r="Z15" s="169" t="s">
        <v>199</v>
      </c>
      <c r="AA15" s="172" t="s">
        <v>200</v>
      </c>
      <c r="AB15" s="198" t="s">
        <v>201</v>
      </c>
      <c r="AC15" s="170" t="s">
        <v>202</v>
      </c>
      <c r="AD15" s="169" t="s">
        <v>203</v>
      </c>
      <c r="AE15" s="170" t="s">
        <v>204</v>
      </c>
      <c r="AF15" s="169" t="s">
        <v>205</v>
      </c>
      <c r="AG15" s="172" t="s">
        <v>206</v>
      </c>
      <c r="AH15" s="186" t="s">
        <v>207</v>
      </c>
      <c r="AI15" s="170" t="s">
        <v>208</v>
      </c>
      <c r="AJ15" s="169" t="s">
        <v>209</v>
      </c>
      <c r="AK15" s="170" t="s">
        <v>210</v>
      </c>
      <c r="AL15" s="169" t="s">
        <v>211</v>
      </c>
      <c r="AM15" s="171" t="s">
        <v>212</v>
      </c>
      <c r="AN15" s="186" t="s">
        <v>213</v>
      </c>
      <c r="AO15" s="169" t="s">
        <v>214</v>
      </c>
      <c r="AP15" s="169" t="s">
        <v>215</v>
      </c>
      <c r="AQ15" s="170" t="s">
        <v>216</v>
      </c>
      <c r="AR15" s="169" t="s">
        <v>217</v>
      </c>
      <c r="AS15" s="172" t="s">
        <v>218</v>
      </c>
      <c r="AT15" s="201" t="s">
        <v>219</v>
      </c>
      <c r="AU15" s="169" t="s">
        <v>220</v>
      </c>
      <c r="AV15" s="169" t="s">
        <v>221</v>
      </c>
      <c r="AW15" s="170" t="s">
        <v>222</v>
      </c>
      <c r="AX15" s="169" t="s">
        <v>223</v>
      </c>
      <c r="AY15" s="169" t="s">
        <v>224</v>
      </c>
      <c r="AZ15" s="169" t="s">
        <v>225</v>
      </c>
      <c r="BA15" s="170" t="s">
        <v>226</v>
      </c>
      <c r="BB15" s="170" t="s">
        <v>227</v>
      </c>
      <c r="BC15" s="173" t="s">
        <v>228</v>
      </c>
      <c r="BD15" s="186" t="s">
        <v>229</v>
      </c>
      <c r="BE15" s="170" t="s">
        <v>230</v>
      </c>
      <c r="BF15" s="169" t="s">
        <v>231</v>
      </c>
      <c r="BG15" s="170" t="s">
        <v>232</v>
      </c>
      <c r="BH15" s="169" t="s">
        <v>233</v>
      </c>
      <c r="BI15" s="171" t="s">
        <v>234</v>
      </c>
      <c r="BJ15" s="201" t="s">
        <v>235</v>
      </c>
      <c r="BK15" s="169" t="s">
        <v>236</v>
      </c>
      <c r="BL15" s="169" t="s">
        <v>237</v>
      </c>
      <c r="BM15" s="170" t="s">
        <v>238</v>
      </c>
      <c r="BN15" s="169" t="s">
        <v>239</v>
      </c>
      <c r="BO15" s="172" t="s">
        <v>240</v>
      </c>
      <c r="BP15" s="201" t="s">
        <v>241</v>
      </c>
      <c r="BQ15" s="169" t="s">
        <v>242</v>
      </c>
      <c r="BR15" s="169" t="s">
        <v>243</v>
      </c>
      <c r="BS15" s="170" t="s">
        <v>244</v>
      </c>
      <c r="BT15" s="169" t="s">
        <v>245</v>
      </c>
      <c r="BU15" s="169" t="s">
        <v>246</v>
      </c>
      <c r="BV15" s="201" t="s">
        <v>247</v>
      </c>
      <c r="BW15" s="169" t="s">
        <v>248</v>
      </c>
      <c r="BX15" s="169" t="s">
        <v>249</v>
      </c>
      <c r="BY15" s="170" t="s">
        <v>250</v>
      </c>
      <c r="BZ15" s="169" t="s">
        <v>251</v>
      </c>
      <c r="CA15" s="169" t="s">
        <v>252</v>
      </c>
      <c r="CB15" s="201" t="s">
        <v>253</v>
      </c>
      <c r="CC15" s="169" t="s">
        <v>254</v>
      </c>
      <c r="CD15" s="169" t="s">
        <v>255</v>
      </c>
      <c r="CE15" s="170" t="s">
        <v>256</v>
      </c>
      <c r="CF15" s="169" t="s">
        <v>257</v>
      </c>
      <c r="CG15" s="169" t="s">
        <v>258</v>
      </c>
      <c r="CH15" s="169" t="s">
        <v>259</v>
      </c>
      <c r="CI15" s="170" t="s">
        <v>260</v>
      </c>
      <c r="CJ15" s="169" t="s">
        <v>261</v>
      </c>
      <c r="CK15" s="171" t="s">
        <v>262</v>
      </c>
      <c r="CL15" s="175" t="s">
        <v>263</v>
      </c>
      <c r="CM15" s="174" t="s">
        <v>264</v>
      </c>
      <c r="CN15" s="169" t="s">
        <v>265</v>
      </c>
      <c r="CO15" s="170" t="s">
        <v>266</v>
      </c>
      <c r="CP15" s="170" t="s">
        <v>267</v>
      </c>
      <c r="CQ15" s="173" t="s">
        <v>268</v>
      </c>
      <c r="CR15" s="186" t="s">
        <v>269</v>
      </c>
      <c r="CS15" s="262" t="s">
        <v>270</v>
      </c>
      <c r="CT15" s="170" t="s">
        <v>271</v>
      </c>
      <c r="CU15" s="170" t="s">
        <v>272</v>
      </c>
      <c r="CV15" s="169" t="s">
        <v>273</v>
      </c>
      <c r="CW15" s="171" t="s">
        <v>274</v>
      </c>
      <c r="CX15" s="169" t="s">
        <v>275</v>
      </c>
      <c r="CY15" s="170" t="s">
        <v>276</v>
      </c>
      <c r="CZ15" s="175" t="s">
        <v>277</v>
      </c>
      <c r="DA15" s="171" t="s">
        <v>278</v>
      </c>
      <c r="DB15" s="169" t="s">
        <v>279</v>
      </c>
      <c r="DC15" s="173" t="s">
        <v>280</v>
      </c>
      <c r="DD15" s="265" t="s">
        <v>281</v>
      </c>
      <c r="DE15" s="174" t="s">
        <v>282</v>
      </c>
      <c r="DF15" s="176" t="s">
        <v>283</v>
      </c>
      <c r="DG15" s="177" t="s">
        <v>284</v>
      </c>
      <c r="DH15" s="173" t="s">
        <v>285</v>
      </c>
      <c r="DI15" s="161" t="s">
        <v>286</v>
      </c>
    </row>
    <row r="16" spans="1:113" ht="23.25" customHeight="1">
      <c r="A16" s="213"/>
      <c r="B16" s="307"/>
      <c r="C16" s="309" t="s">
        <v>374</v>
      </c>
      <c r="D16" s="273"/>
      <c r="E16" s="214"/>
      <c r="F16" s="273"/>
      <c r="G16" s="215"/>
      <c r="H16" s="282" t="e">
        <f>ROUNDDOWN(J16*1000/M16,0)</f>
        <v>#DIV/0!</v>
      </c>
      <c r="I16" s="136" t="str">
        <f>IF(F16="","",VLOOKUP(F16,「参考」!$B$96:$C$139,2,0))</f>
        <v/>
      </c>
      <c r="J16" s="225"/>
      <c r="K16" s="216" t="str">
        <f>IF(M16="","",VLOOKUP(F16,「参考」!$B$4:$C$47,2,0))</f>
        <v/>
      </c>
      <c r="L16" s="217" t="s">
        <v>308</v>
      </c>
      <c r="M16" s="217"/>
      <c r="N16" s="218"/>
      <c r="O16" s="219"/>
      <c r="P16" s="220"/>
      <c r="Q16" s="222" t="str">
        <f>IF(S16="","",VLOOKUP(F16,「参考」!$B$50:$C$93,2,0))</f>
        <v/>
      </c>
      <c r="R16" s="221"/>
      <c r="S16" s="217"/>
      <c r="T16" s="218"/>
      <c r="U16" s="223"/>
      <c r="V16" s="220"/>
      <c r="W16" s="217" t="s">
        <v>125</v>
      </c>
      <c r="X16" s="221"/>
      <c r="Y16" s="217"/>
      <c r="Z16" s="221"/>
      <c r="AA16" s="223"/>
      <c r="AB16" s="224"/>
      <c r="AC16" s="217" t="s">
        <v>125</v>
      </c>
      <c r="AD16" s="221"/>
      <c r="AE16" s="217"/>
      <c r="AF16" s="221"/>
      <c r="AG16" s="223"/>
      <c r="AH16" s="220"/>
      <c r="AI16" s="217" t="s">
        <v>125</v>
      </c>
      <c r="AJ16" s="221"/>
      <c r="AK16" s="217"/>
      <c r="AL16" s="221"/>
      <c r="AM16" s="219"/>
      <c r="AN16" s="220"/>
      <c r="AO16" s="221" t="s">
        <v>125</v>
      </c>
      <c r="AP16" s="221"/>
      <c r="AQ16" s="217"/>
      <c r="AR16" s="221"/>
      <c r="AS16" s="223"/>
      <c r="AT16" s="225"/>
      <c r="AU16" s="221" t="s">
        <v>125</v>
      </c>
      <c r="AV16" s="221"/>
      <c r="AW16" s="217"/>
      <c r="AX16" s="221"/>
      <c r="AY16" s="221"/>
      <c r="AZ16" s="216">
        <f>SUM(AD16,AJ16,AP16,AV16)</f>
        <v>0</v>
      </c>
      <c r="BA16" s="222">
        <f t="shared" ref="BA16:BA37" si="0">SUM(AE16,AK16,AQ16,AW16)</f>
        <v>0</v>
      </c>
      <c r="BB16" s="222">
        <f t="shared" ref="BB16:BB37" si="1">SUM(AF16,AL16,AR16,AX16)</f>
        <v>0</v>
      </c>
      <c r="BC16" s="226">
        <f t="shared" ref="BC16:BC37" si="2">SUM(AG16,AM16,AS16,AY16)</f>
        <v>0</v>
      </c>
      <c r="BD16" s="220"/>
      <c r="BE16" s="222" t="str">
        <f>IF(BG16="","",VLOOKUP(F16,「参考」!$B$142:$C$184,2,0))</f>
        <v/>
      </c>
      <c r="BF16" s="221"/>
      <c r="BG16" s="217"/>
      <c r="BH16" s="221"/>
      <c r="BI16" s="219"/>
      <c r="BJ16" s="225"/>
      <c r="BK16" s="221" t="s">
        <v>125</v>
      </c>
      <c r="BL16" s="221"/>
      <c r="BM16" s="217"/>
      <c r="BN16" s="221"/>
      <c r="BO16" s="223"/>
      <c r="BP16" s="225"/>
      <c r="BQ16" s="221" t="s">
        <v>125</v>
      </c>
      <c r="BR16" s="221"/>
      <c r="BS16" s="217"/>
      <c r="BT16" s="221"/>
      <c r="BU16" s="221"/>
      <c r="BV16" s="225"/>
      <c r="BW16" s="221" t="s">
        <v>126</v>
      </c>
      <c r="BX16" s="221"/>
      <c r="BY16" s="217"/>
      <c r="BZ16" s="221"/>
      <c r="CA16" s="221"/>
      <c r="CB16" s="225"/>
      <c r="CC16" s="221" t="s">
        <v>126</v>
      </c>
      <c r="CD16" s="221"/>
      <c r="CE16" s="217"/>
      <c r="CF16" s="221"/>
      <c r="CG16" s="221"/>
      <c r="CH16" s="216">
        <f>SUM(BR16,BX16,CD16)</f>
        <v>0</v>
      </c>
      <c r="CI16" s="216">
        <f t="shared" ref="CI16:CI37" si="3">SUM(BS16,BY16,CE16)</f>
        <v>0</v>
      </c>
      <c r="CJ16" s="216">
        <f t="shared" ref="CJ16:CJ37" si="4">SUM(BT16,BZ16,CF16)</f>
        <v>0</v>
      </c>
      <c r="CK16" s="228">
        <f t="shared" ref="CK16:CK37" si="5">SUM(BU16,CA16,CG16)</f>
        <v>0</v>
      </c>
      <c r="CL16" s="227">
        <f t="shared" ref="CL16:CL37" si="6">SUM(L16,X16,R16,AZ16,BF16,BL16,CH16)</f>
        <v>0</v>
      </c>
      <c r="CM16" s="228">
        <f t="shared" ref="CM16:CM37" si="7">SUM(M16,Y16,S16,BA16,BG16,BM16,CI16)</f>
        <v>0</v>
      </c>
      <c r="CN16" s="216">
        <f t="shared" ref="CN16:CN37" si="8">SUM(N16,Z16,T16,BB16,BH16,BN16,CJ16)</f>
        <v>0</v>
      </c>
      <c r="CO16" s="222">
        <f t="shared" ref="CO16:CO37" si="9">SUM(O16,AA16,U16,AG16,AM16,AS16,AY16,BI16,BO16,BU16,CA16,CG16)</f>
        <v>0</v>
      </c>
      <c r="CP16" s="234"/>
      <c r="CQ16" s="256"/>
      <c r="CR16" s="220"/>
      <c r="CS16" s="217">
        <v>220</v>
      </c>
      <c r="CT16" s="289">
        <f>COUNT(M16,S16)</f>
        <v>0</v>
      </c>
      <c r="CU16" s="216">
        <f>SUM(M16,S16)</f>
        <v>0</v>
      </c>
      <c r="CV16" s="88">
        <f>CS16*CU16</f>
        <v>0</v>
      </c>
      <c r="CW16" s="228">
        <f>CV16</f>
        <v>0</v>
      </c>
      <c r="CX16" s="238"/>
      <c r="CY16" s="234"/>
      <c r="CZ16" s="242">
        <f>SUM(CN16,CV16)</f>
        <v>0</v>
      </c>
      <c r="DA16" s="243">
        <f>SUM(CO16,CW16)</f>
        <v>0</v>
      </c>
      <c r="DB16" s="243">
        <f>SUM(CP16,CX16)</f>
        <v>0</v>
      </c>
      <c r="DC16" s="251">
        <f>SUM(CQ16,CY16)</f>
        <v>0</v>
      </c>
      <c r="DD16" s="287"/>
      <c r="DE16" s="229"/>
      <c r="DF16" s="230"/>
      <c r="DG16" s="231"/>
      <c r="DH16" s="232"/>
      <c r="DI16" s="233"/>
    </row>
    <row r="17" spans="1:113" ht="23.25" customHeight="1">
      <c r="A17" s="133"/>
      <c r="B17" s="308"/>
      <c r="C17" s="310" t="s">
        <v>374</v>
      </c>
      <c r="D17" s="13"/>
      <c r="E17" s="134"/>
      <c r="F17" s="13"/>
      <c r="G17" s="135"/>
      <c r="H17" s="283" t="e">
        <f>ROUNDDOWN(J17*1000/M17,0)</f>
        <v>#DIV/0!</v>
      </c>
      <c r="I17" s="136" t="str">
        <f>IF(F17="","",VLOOKUP(F17,「参考」!$B$96:$C$139,2,0))</f>
        <v/>
      </c>
      <c r="J17" s="202"/>
      <c r="K17" s="196" t="str">
        <f>IF(M17="","",VLOOKUP(F17,「参考」!$B$4:$C$47,2,0))</f>
        <v/>
      </c>
      <c r="L17" s="138"/>
      <c r="M17" s="138"/>
      <c r="N17" s="139"/>
      <c r="O17" s="140"/>
      <c r="P17" s="187"/>
      <c r="Q17" s="142" t="str">
        <f>IF(S17="","",VLOOKUP(F17,「参考」!$B$50:$C$93,2,0))</f>
        <v/>
      </c>
      <c r="R17" s="101"/>
      <c r="S17" s="138"/>
      <c r="T17" s="139"/>
      <c r="U17" s="141"/>
      <c r="V17" s="187"/>
      <c r="W17" s="138" t="s">
        <v>125</v>
      </c>
      <c r="X17" s="101"/>
      <c r="Y17" s="138"/>
      <c r="Z17" s="101"/>
      <c r="AA17" s="141"/>
      <c r="AB17" s="199"/>
      <c r="AC17" s="138" t="s">
        <v>125</v>
      </c>
      <c r="AD17" s="101"/>
      <c r="AE17" s="138"/>
      <c r="AF17" s="101"/>
      <c r="AG17" s="141"/>
      <c r="AH17" s="187"/>
      <c r="AI17" s="138" t="s">
        <v>125</v>
      </c>
      <c r="AJ17" s="101"/>
      <c r="AK17" s="138"/>
      <c r="AL17" s="101"/>
      <c r="AM17" s="140"/>
      <c r="AN17" s="187"/>
      <c r="AO17" s="101" t="s">
        <v>125</v>
      </c>
      <c r="AP17" s="101"/>
      <c r="AQ17" s="138"/>
      <c r="AR17" s="101"/>
      <c r="AS17" s="141"/>
      <c r="AT17" s="202"/>
      <c r="AU17" s="101" t="s">
        <v>125</v>
      </c>
      <c r="AV17" s="101"/>
      <c r="AW17" s="138"/>
      <c r="AX17" s="101"/>
      <c r="AY17" s="101"/>
      <c r="AZ17" s="96">
        <f t="shared" ref="AZ17:AZ37" si="10">SUM(AD17,AJ17,AP17,AV17)</f>
        <v>0</v>
      </c>
      <c r="BA17" s="142">
        <f t="shared" si="0"/>
        <v>0</v>
      </c>
      <c r="BB17" s="142">
        <f t="shared" si="1"/>
        <v>0</v>
      </c>
      <c r="BC17" s="143">
        <f t="shared" si="2"/>
        <v>0</v>
      </c>
      <c r="BD17" s="187"/>
      <c r="BE17" s="142" t="str">
        <f>IF(BG17="","",VLOOKUP(F17,「参考」!$B$142:$C$184,2,0))</f>
        <v/>
      </c>
      <c r="BF17" s="101"/>
      <c r="BG17" s="138"/>
      <c r="BH17" s="101"/>
      <c r="BI17" s="140"/>
      <c r="BJ17" s="202"/>
      <c r="BK17" s="101" t="s">
        <v>126</v>
      </c>
      <c r="BL17" s="101"/>
      <c r="BM17" s="138"/>
      <c r="BN17" s="101"/>
      <c r="BO17" s="141"/>
      <c r="BP17" s="202"/>
      <c r="BQ17" s="101" t="s">
        <v>125</v>
      </c>
      <c r="BR17" s="101"/>
      <c r="BS17" s="138"/>
      <c r="BT17" s="101"/>
      <c r="BU17" s="101"/>
      <c r="BV17" s="202"/>
      <c r="BW17" s="101" t="s">
        <v>125</v>
      </c>
      <c r="BX17" s="101"/>
      <c r="BY17" s="138"/>
      <c r="BZ17" s="101"/>
      <c r="CA17" s="101"/>
      <c r="CB17" s="202"/>
      <c r="CC17" s="101" t="s">
        <v>126</v>
      </c>
      <c r="CD17" s="101"/>
      <c r="CE17" s="138"/>
      <c r="CF17" s="101"/>
      <c r="CG17" s="101"/>
      <c r="CH17" s="96">
        <f t="shared" ref="CH17:CH37" si="11">SUM(BR17,BX17,CD17)</f>
        <v>0</v>
      </c>
      <c r="CI17" s="96">
        <f t="shared" si="3"/>
        <v>0</v>
      </c>
      <c r="CJ17" s="96">
        <f t="shared" si="4"/>
        <v>0</v>
      </c>
      <c r="CK17" s="145">
        <f t="shared" si="5"/>
        <v>0</v>
      </c>
      <c r="CL17" s="144">
        <f t="shared" si="6"/>
        <v>0</v>
      </c>
      <c r="CM17" s="145">
        <f t="shared" si="7"/>
        <v>0</v>
      </c>
      <c r="CN17" s="96">
        <f t="shared" si="8"/>
        <v>0</v>
      </c>
      <c r="CO17" s="57">
        <f t="shared" si="9"/>
        <v>0</v>
      </c>
      <c r="CP17" s="235"/>
      <c r="CQ17" s="257"/>
      <c r="CR17" s="187"/>
      <c r="CS17" s="138">
        <v>220</v>
      </c>
      <c r="CT17" s="88">
        <f>COUNT(M17,S17)</f>
        <v>0</v>
      </c>
      <c r="CU17" s="96">
        <f>SUM(M17,S17)</f>
        <v>0</v>
      </c>
      <c r="CV17" s="88">
        <f t="shared" ref="CV17:CV18" si="12">CS17*CU17</f>
        <v>0</v>
      </c>
      <c r="CW17" s="145">
        <f>CV17</f>
        <v>0</v>
      </c>
      <c r="CX17" s="239"/>
      <c r="CY17" s="235"/>
      <c r="CZ17" s="91">
        <f t="shared" ref="CZ17:CZ19" si="13">SUM(CN17,CV17)</f>
        <v>0</v>
      </c>
      <c r="DA17" s="88">
        <f t="shared" ref="DA17:DA18" si="14">SUM(CO17,CW17)</f>
        <v>0</v>
      </c>
      <c r="DB17" s="88">
        <f>SUM(CP17,CX17)</f>
        <v>0</v>
      </c>
      <c r="DC17" s="252">
        <f>SUM(CQ17,CY17)</f>
        <v>0</v>
      </c>
      <c r="DD17" s="288"/>
      <c r="DE17" s="207"/>
      <c r="DF17" s="166"/>
      <c r="DG17" s="146"/>
      <c r="DH17" s="147"/>
      <c r="DI17" s="137"/>
    </row>
    <row r="18" spans="1:113" ht="23.25" customHeight="1">
      <c r="A18" s="11"/>
      <c r="B18" s="12"/>
      <c r="C18" s="310" t="s">
        <v>374</v>
      </c>
      <c r="D18" s="13"/>
      <c r="E18" s="14"/>
      <c r="F18" s="13"/>
      <c r="G18" s="15"/>
      <c r="H18" s="283"/>
      <c r="I18" s="83" t="str">
        <f>IF(F18="","",VLOOKUP(F18,「参考」!$B$96:$C$139,2,0))</f>
        <v/>
      </c>
      <c r="J18" s="203"/>
      <c r="K18" s="88" t="str">
        <f>IF(M18="","",VLOOKUP(F18,「参考」!$B$4:$C$47,2,0))</f>
        <v/>
      </c>
      <c r="L18" s="31"/>
      <c r="M18" s="31"/>
      <c r="N18" s="84"/>
      <c r="O18" s="86"/>
      <c r="P18" s="188"/>
      <c r="Q18" s="89" t="str">
        <f>IF(S18="","",VLOOKUP(F18,「参考」!$B$50:$C$93,2,0))</f>
        <v/>
      </c>
      <c r="R18" s="85"/>
      <c r="S18" s="31"/>
      <c r="T18" s="84"/>
      <c r="U18" s="87"/>
      <c r="V18" s="188"/>
      <c r="W18" s="31" t="s">
        <v>125</v>
      </c>
      <c r="X18" s="85"/>
      <c r="Y18" s="31"/>
      <c r="Z18" s="85"/>
      <c r="AA18" s="87"/>
      <c r="AB18" s="200"/>
      <c r="AC18" s="31" t="s">
        <v>125</v>
      </c>
      <c r="AD18" s="85"/>
      <c r="AE18" s="31"/>
      <c r="AF18" s="85"/>
      <c r="AG18" s="87"/>
      <c r="AH18" s="188"/>
      <c r="AI18" s="31" t="s">
        <v>126</v>
      </c>
      <c r="AJ18" s="85"/>
      <c r="AK18" s="31"/>
      <c r="AL18" s="85"/>
      <c r="AM18" s="86"/>
      <c r="AN18" s="188"/>
      <c r="AO18" s="85" t="s">
        <v>125</v>
      </c>
      <c r="AP18" s="85"/>
      <c r="AQ18" s="31"/>
      <c r="AR18" s="85"/>
      <c r="AS18" s="87"/>
      <c r="AT18" s="203"/>
      <c r="AU18" s="85" t="s">
        <v>125</v>
      </c>
      <c r="AV18" s="85"/>
      <c r="AW18" s="31"/>
      <c r="AX18" s="85"/>
      <c r="AY18" s="85"/>
      <c r="AZ18" s="88">
        <f t="shared" si="10"/>
        <v>0</v>
      </c>
      <c r="BA18" s="89">
        <f t="shared" si="0"/>
        <v>0</v>
      </c>
      <c r="BB18" s="89">
        <f t="shared" si="1"/>
        <v>0</v>
      </c>
      <c r="BC18" s="90">
        <f t="shared" si="2"/>
        <v>0</v>
      </c>
      <c r="BD18" s="188"/>
      <c r="BE18" s="89" t="str">
        <f>IF(BG18="","",VLOOKUP(F18,「参考」!$B$142:$C$184,2,0))</f>
        <v/>
      </c>
      <c r="BF18" s="85"/>
      <c r="BG18" s="31"/>
      <c r="BH18" s="85"/>
      <c r="BI18" s="86"/>
      <c r="BJ18" s="203"/>
      <c r="BK18" s="85" t="s">
        <v>125</v>
      </c>
      <c r="BL18" s="85"/>
      <c r="BM18" s="31"/>
      <c r="BN18" s="85"/>
      <c r="BO18" s="87"/>
      <c r="BP18" s="203"/>
      <c r="BQ18" s="85" t="s">
        <v>125</v>
      </c>
      <c r="BR18" s="85"/>
      <c r="BS18" s="31"/>
      <c r="BT18" s="85"/>
      <c r="BU18" s="85"/>
      <c r="BV18" s="203"/>
      <c r="BW18" s="85" t="s">
        <v>126</v>
      </c>
      <c r="BX18" s="85"/>
      <c r="BY18" s="31"/>
      <c r="BZ18" s="85"/>
      <c r="CA18" s="85"/>
      <c r="CB18" s="203"/>
      <c r="CC18" s="85" t="s">
        <v>125</v>
      </c>
      <c r="CD18" s="85"/>
      <c r="CE18" s="31"/>
      <c r="CF18" s="85"/>
      <c r="CG18" s="85"/>
      <c r="CH18" s="88">
        <f t="shared" si="11"/>
        <v>0</v>
      </c>
      <c r="CI18" s="88">
        <f t="shared" si="3"/>
        <v>0</v>
      </c>
      <c r="CJ18" s="88">
        <f t="shared" si="4"/>
        <v>0</v>
      </c>
      <c r="CK18" s="92">
        <f t="shared" si="5"/>
        <v>0</v>
      </c>
      <c r="CL18" s="91">
        <f t="shared" si="6"/>
        <v>0</v>
      </c>
      <c r="CM18" s="92">
        <f t="shared" si="7"/>
        <v>0</v>
      </c>
      <c r="CN18" s="88">
        <f t="shared" si="8"/>
        <v>0</v>
      </c>
      <c r="CO18" s="88">
        <f t="shared" si="9"/>
        <v>0</v>
      </c>
      <c r="CP18" s="236"/>
      <c r="CQ18" s="258"/>
      <c r="CR18" s="188"/>
      <c r="CS18" s="31">
        <v>220</v>
      </c>
      <c r="CT18" s="88">
        <f t="shared" ref="CT18:CT37" si="15">COUNT(M18,S18)</f>
        <v>0</v>
      </c>
      <c r="CU18" s="96">
        <f t="shared" ref="CU18:CU37" si="16">SUM(M18,S18)</f>
        <v>0</v>
      </c>
      <c r="CV18" s="88">
        <f t="shared" si="12"/>
        <v>0</v>
      </c>
      <c r="CW18" s="145">
        <f t="shared" ref="CW18:CW37" si="17">CV18</f>
        <v>0</v>
      </c>
      <c r="CX18" s="240"/>
      <c r="CY18" s="236"/>
      <c r="CZ18" s="91">
        <f t="shared" si="13"/>
        <v>0</v>
      </c>
      <c r="DA18" s="88">
        <f t="shared" si="14"/>
        <v>0</v>
      </c>
      <c r="DB18" s="88">
        <f t="shared" ref="DB18:DB37" si="18">SUM(CP18,CX18)</f>
        <v>0</v>
      </c>
      <c r="DC18" s="252">
        <f t="shared" ref="DC18:DC37" si="19">SUM(CQ18,CY18)</f>
        <v>0</v>
      </c>
      <c r="DD18" s="288"/>
      <c r="DE18" s="208"/>
      <c r="DF18" s="167"/>
      <c r="DG18" s="93"/>
      <c r="DH18" s="94"/>
      <c r="DI18" s="17"/>
    </row>
    <row r="19" spans="1:113" ht="23.25" customHeight="1">
      <c r="A19" s="11"/>
      <c r="B19" s="12"/>
      <c r="C19" s="310" t="s">
        <v>374</v>
      </c>
      <c r="D19" s="13"/>
      <c r="E19" s="14"/>
      <c r="F19" s="13"/>
      <c r="G19" s="15"/>
      <c r="H19" s="283" t="e">
        <f>ROUNDDOWN(P19*1000/S19,0)</f>
        <v>#DIV/0!</v>
      </c>
      <c r="I19" s="83" t="str">
        <f>IF(F19="","",VLOOKUP(F19,「参考」!$B$96:$C$139,2,0))</f>
        <v/>
      </c>
      <c r="J19" s="203"/>
      <c r="K19" s="88" t="str">
        <f>IF(M19="","",VLOOKUP(F19,「参考」!$B$4:$C$47,2,0))</f>
        <v/>
      </c>
      <c r="L19" s="31"/>
      <c r="M19" s="31"/>
      <c r="N19" s="84"/>
      <c r="O19" s="86"/>
      <c r="P19" s="188"/>
      <c r="Q19" s="89" t="str">
        <f>IF(S19="","",VLOOKUP(F19,「参考」!$B$50:$C$93,2,0))</f>
        <v/>
      </c>
      <c r="R19" s="85"/>
      <c r="S19" s="31"/>
      <c r="T19" s="84"/>
      <c r="U19" s="87"/>
      <c r="V19" s="188" t="s">
        <v>308</v>
      </c>
      <c r="W19" s="31" t="s">
        <v>125</v>
      </c>
      <c r="X19" s="85"/>
      <c r="Y19" s="31"/>
      <c r="Z19" s="85"/>
      <c r="AA19" s="87"/>
      <c r="AB19" s="200"/>
      <c r="AC19" s="31" t="s">
        <v>126</v>
      </c>
      <c r="AD19" s="85"/>
      <c r="AE19" s="31"/>
      <c r="AF19" s="85"/>
      <c r="AG19" s="87"/>
      <c r="AH19" s="188"/>
      <c r="AI19" s="31" t="s">
        <v>125</v>
      </c>
      <c r="AJ19" s="85"/>
      <c r="AK19" s="31"/>
      <c r="AL19" s="85"/>
      <c r="AM19" s="86"/>
      <c r="AN19" s="188"/>
      <c r="AO19" s="85" t="s">
        <v>125</v>
      </c>
      <c r="AP19" s="85"/>
      <c r="AQ19" s="31"/>
      <c r="AR19" s="85"/>
      <c r="AS19" s="87"/>
      <c r="AT19" s="203"/>
      <c r="AU19" s="85" t="s">
        <v>125</v>
      </c>
      <c r="AV19" s="85"/>
      <c r="AW19" s="31"/>
      <c r="AX19" s="85"/>
      <c r="AY19" s="85"/>
      <c r="AZ19" s="88">
        <f t="shared" si="10"/>
        <v>0</v>
      </c>
      <c r="BA19" s="89">
        <f t="shared" si="0"/>
        <v>0</v>
      </c>
      <c r="BB19" s="89">
        <f t="shared" si="1"/>
        <v>0</v>
      </c>
      <c r="BC19" s="90">
        <f t="shared" si="2"/>
        <v>0</v>
      </c>
      <c r="BD19" s="188"/>
      <c r="BE19" s="89" t="str">
        <f>IF(BG19="","",VLOOKUP(F19,「参考」!$B$142:$C$184,2,0))</f>
        <v/>
      </c>
      <c r="BF19" s="85"/>
      <c r="BG19" s="31"/>
      <c r="BH19" s="85"/>
      <c r="BI19" s="86"/>
      <c r="BJ19" s="203"/>
      <c r="BK19" s="85" t="s">
        <v>125</v>
      </c>
      <c r="BL19" s="85"/>
      <c r="BM19" s="31"/>
      <c r="BN19" s="85"/>
      <c r="BO19" s="87"/>
      <c r="BP19" s="203"/>
      <c r="BQ19" s="85" t="s">
        <v>125</v>
      </c>
      <c r="BR19" s="85"/>
      <c r="BS19" s="31"/>
      <c r="BT19" s="85"/>
      <c r="BU19" s="85"/>
      <c r="BV19" s="203"/>
      <c r="BW19" s="85" t="s">
        <v>125</v>
      </c>
      <c r="BX19" s="85"/>
      <c r="BY19" s="31"/>
      <c r="BZ19" s="85"/>
      <c r="CA19" s="85"/>
      <c r="CB19" s="203"/>
      <c r="CC19" s="85" t="s">
        <v>126</v>
      </c>
      <c r="CD19" s="85"/>
      <c r="CE19" s="31"/>
      <c r="CF19" s="85"/>
      <c r="CG19" s="85"/>
      <c r="CH19" s="88">
        <f t="shared" si="11"/>
        <v>0</v>
      </c>
      <c r="CI19" s="88">
        <f t="shared" si="3"/>
        <v>0</v>
      </c>
      <c r="CJ19" s="88">
        <f t="shared" si="4"/>
        <v>0</v>
      </c>
      <c r="CK19" s="92">
        <f t="shared" si="5"/>
        <v>0</v>
      </c>
      <c r="CL19" s="91">
        <f t="shared" si="6"/>
        <v>0</v>
      </c>
      <c r="CM19" s="92">
        <f t="shared" si="7"/>
        <v>0</v>
      </c>
      <c r="CN19" s="88">
        <f t="shared" si="8"/>
        <v>0</v>
      </c>
      <c r="CO19" s="88">
        <f t="shared" si="9"/>
        <v>0</v>
      </c>
      <c r="CP19" s="236"/>
      <c r="CQ19" s="258"/>
      <c r="CR19" s="188"/>
      <c r="CS19" s="31">
        <v>220</v>
      </c>
      <c r="CT19" s="88">
        <f t="shared" si="15"/>
        <v>0</v>
      </c>
      <c r="CU19" s="96">
        <f t="shared" si="16"/>
        <v>0</v>
      </c>
      <c r="CV19" s="88">
        <f t="shared" ref="CV19:CV37" si="20">CS19*CU19</f>
        <v>0</v>
      </c>
      <c r="CW19" s="145">
        <f>CV19</f>
        <v>0</v>
      </c>
      <c r="CX19" s="240"/>
      <c r="CY19" s="236"/>
      <c r="CZ19" s="144">
        <f t="shared" si="13"/>
        <v>0</v>
      </c>
      <c r="DA19" s="96">
        <f>SUM(CO19,CW19)</f>
        <v>0</v>
      </c>
      <c r="DB19" s="88">
        <f t="shared" si="18"/>
        <v>0</v>
      </c>
      <c r="DC19" s="252">
        <f t="shared" si="19"/>
        <v>0</v>
      </c>
      <c r="DD19" s="288"/>
      <c r="DE19" s="208"/>
      <c r="DF19" s="167"/>
      <c r="DG19" s="93"/>
      <c r="DH19" s="94"/>
      <c r="DI19" s="17"/>
    </row>
    <row r="20" spans="1:113" ht="23.25" customHeight="1">
      <c r="A20" s="11"/>
      <c r="B20" s="12"/>
      <c r="C20" s="310" t="s">
        <v>374</v>
      </c>
      <c r="D20" s="13"/>
      <c r="E20" s="14"/>
      <c r="F20" s="13"/>
      <c r="G20" s="15"/>
      <c r="H20" s="283" t="e">
        <f>ROUNDDOWN(P20*1000/S20,0)</f>
        <v>#DIV/0!</v>
      </c>
      <c r="I20" s="83" t="str">
        <f>IF(F20="","",VLOOKUP(F20,「参考」!$B$96:$C$139,2,0))</f>
        <v/>
      </c>
      <c r="J20" s="203"/>
      <c r="K20" s="88" t="str">
        <f>IF(M20="","",VLOOKUP(F20,「参考」!$B$4:$C$47,2,0))</f>
        <v/>
      </c>
      <c r="L20" s="31"/>
      <c r="M20" s="31"/>
      <c r="N20" s="84"/>
      <c r="O20" s="86"/>
      <c r="P20" s="188"/>
      <c r="Q20" s="89" t="str">
        <f>IF(S20="","",VLOOKUP(F20,「参考」!$B$50:$C$93,2,0))</f>
        <v/>
      </c>
      <c r="R20" s="85"/>
      <c r="S20" s="31"/>
      <c r="T20" s="84"/>
      <c r="U20" s="87"/>
      <c r="V20" s="188"/>
      <c r="W20" s="31" t="s">
        <v>125</v>
      </c>
      <c r="X20" s="85"/>
      <c r="Y20" s="31"/>
      <c r="Z20" s="85"/>
      <c r="AA20" s="87"/>
      <c r="AB20" s="200"/>
      <c r="AC20" s="31" t="s">
        <v>125</v>
      </c>
      <c r="AD20" s="85"/>
      <c r="AE20" s="31"/>
      <c r="AF20" s="85"/>
      <c r="AG20" s="87"/>
      <c r="AH20" s="188"/>
      <c r="AI20" s="31" t="s">
        <v>125</v>
      </c>
      <c r="AJ20" s="85"/>
      <c r="AK20" s="31"/>
      <c r="AL20" s="85"/>
      <c r="AM20" s="86"/>
      <c r="AN20" s="188"/>
      <c r="AO20" s="85" t="s">
        <v>125</v>
      </c>
      <c r="AP20" s="85"/>
      <c r="AQ20" s="31"/>
      <c r="AR20" s="85"/>
      <c r="AS20" s="87"/>
      <c r="AT20" s="203"/>
      <c r="AU20" s="85" t="s">
        <v>125</v>
      </c>
      <c r="AV20" s="85"/>
      <c r="AW20" s="31"/>
      <c r="AX20" s="85"/>
      <c r="AY20" s="85"/>
      <c r="AZ20" s="88">
        <f t="shared" si="10"/>
        <v>0</v>
      </c>
      <c r="BA20" s="89">
        <f t="shared" si="0"/>
        <v>0</v>
      </c>
      <c r="BB20" s="89">
        <f t="shared" si="1"/>
        <v>0</v>
      </c>
      <c r="BC20" s="90">
        <f t="shared" si="2"/>
        <v>0</v>
      </c>
      <c r="BD20" s="188"/>
      <c r="BE20" s="89" t="str">
        <f>IF(BG20="","",VLOOKUP(F20,「参考」!$B$142:$C$184,2,0))</f>
        <v/>
      </c>
      <c r="BF20" s="85"/>
      <c r="BG20" s="31"/>
      <c r="BH20" s="85"/>
      <c r="BI20" s="86"/>
      <c r="BJ20" s="203"/>
      <c r="BK20" s="85" t="s">
        <v>125</v>
      </c>
      <c r="BL20" s="85"/>
      <c r="BM20" s="31"/>
      <c r="BN20" s="85"/>
      <c r="BO20" s="87"/>
      <c r="BP20" s="203"/>
      <c r="BQ20" s="85" t="s">
        <v>126</v>
      </c>
      <c r="BR20" s="85"/>
      <c r="BS20" s="31"/>
      <c r="BT20" s="85"/>
      <c r="BU20" s="85"/>
      <c r="BV20" s="203"/>
      <c r="BW20" s="85" t="s">
        <v>125</v>
      </c>
      <c r="BX20" s="85"/>
      <c r="BY20" s="31"/>
      <c r="BZ20" s="85"/>
      <c r="CA20" s="85"/>
      <c r="CB20" s="203"/>
      <c r="CC20" s="85" t="s">
        <v>125</v>
      </c>
      <c r="CD20" s="85"/>
      <c r="CE20" s="31"/>
      <c r="CF20" s="85"/>
      <c r="CG20" s="85"/>
      <c r="CH20" s="88">
        <f t="shared" si="11"/>
        <v>0</v>
      </c>
      <c r="CI20" s="88">
        <f t="shared" si="3"/>
        <v>0</v>
      </c>
      <c r="CJ20" s="88">
        <f t="shared" si="4"/>
        <v>0</v>
      </c>
      <c r="CK20" s="92">
        <f t="shared" si="5"/>
        <v>0</v>
      </c>
      <c r="CL20" s="91">
        <f t="shared" si="6"/>
        <v>0</v>
      </c>
      <c r="CM20" s="92">
        <f t="shared" si="7"/>
        <v>0</v>
      </c>
      <c r="CN20" s="88">
        <f t="shared" si="8"/>
        <v>0</v>
      </c>
      <c r="CO20" s="88">
        <f t="shared" si="9"/>
        <v>0</v>
      </c>
      <c r="CP20" s="236"/>
      <c r="CQ20" s="258"/>
      <c r="CR20" s="188"/>
      <c r="CS20" s="31">
        <v>220</v>
      </c>
      <c r="CT20" s="88">
        <f t="shared" si="15"/>
        <v>0</v>
      </c>
      <c r="CU20" s="96">
        <f t="shared" si="16"/>
        <v>0</v>
      </c>
      <c r="CV20" s="88">
        <f t="shared" si="20"/>
        <v>0</v>
      </c>
      <c r="CW20" s="145">
        <f t="shared" si="17"/>
        <v>0</v>
      </c>
      <c r="CX20" s="240"/>
      <c r="CY20" s="236"/>
      <c r="CZ20" s="91">
        <f t="shared" ref="CZ20:CZ37" si="21">SUM(CN20,CV20)</f>
        <v>0</v>
      </c>
      <c r="DA20" s="88">
        <f t="shared" ref="DA20:DA37" si="22">SUM(CO20,CW20)</f>
        <v>0</v>
      </c>
      <c r="DB20" s="88">
        <f t="shared" si="18"/>
        <v>0</v>
      </c>
      <c r="DC20" s="252">
        <f t="shared" si="19"/>
        <v>0</v>
      </c>
      <c r="DD20" s="288"/>
      <c r="DE20" s="208"/>
      <c r="DF20" s="167"/>
      <c r="DG20" s="93"/>
      <c r="DH20" s="94"/>
      <c r="DI20" s="17"/>
    </row>
    <row r="21" spans="1:113" ht="23.25" customHeight="1">
      <c r="A21" s="11"/>
      <c r="B21" s="12"/>
      <c r="C21" s="310" t="s">
        <v>374</v>
      </c>
      <c r="D21" s="13"/>
      <c r="E21" s="14"/>
      <c r="F21" s="13"/>
      <c r="G21" s="15"/>
      <c r="H21" s="284"/>
      <c r="I21" s="83" t="str">
        <f>IF(F21="","",VLOOKUP(F21,「参考」!$B$96:$C$139,2,0))</f>
        <v/>
      </c>
      <c r="J21" s="203"/>
      <c r="K21" s="88" t="str">
        <f>IF(M21="","",VLOOKUP(F21,「参考」!$B$4:$C$47,2,0))</f>
        <v/>
      </c>
      <c r="L21" s="31"/>
      <c r="M21" s="31"/>
      <c r="N21" s="84"/>
      <c r="O21" s="86"/>
      <c r="P21" s="188"/>
      <c r="Q21" s="89" t="str">
        <f>IF(S21="","",VLOOKUP(F21,「参考」!$B$50:$C$93,2,0))</f>
        <v/>
      </c>
      <c r="R21" s="85"/>
      <c r="S21" s="31"/>
      <c r="T21" s="84"/>
      <c r="U21" s="87"/>
      <c r="V21" s="188"/>
      <c r="W21" s="31" t="s">
        <v>125</v>
      </c>
      <c r="X21" s="85"/>
      <c r="Y21" s="31"/>
      <c r="Z21" s="85"/>
      <c r="AA21" s="87"/>
      <c r="AB21" s="200"/>
      <c r="AC21" s="31" t="s">
        <v>125</v>
      </c>
      <c r="AD21" s="85"/>
      <c r="AE21" s="31"/>
      <c r="AF21" s="85"/>
      <c r="AG21" s="87"/>
      <c r="AH21" s="188"/>
      <c r="AI21" s="31" t="s">
        <v>125</v>
      </c>
      <c r="AJ21" s="85"/>
      <c r="AK21" s="31"/>
      <c r="AL21" s="85"/>
      <c r="AM21" s="86"/>
      <c r="AN21" s="188"/>
      <c r="AO21" s="85" t="s">
        <v>125</v>
      </c>
      <c r="AP21" s="85"/>
      <c r="AQ21" s="31"/>
      <c r="AR21" s="85"/>
      <c r="AS21" s="87"/>
      <c r="AT21" s="203"/>
      <c r="AU21" s="85" t="s">
        <v>125</v>
      </c>
      <c r="AV21" s="85"/>
      <c r="AW21" s="31"/>
      <c r="AX21" s="85"/>
      <c r="AY21" s="85"/>
      <c r="AZ21" s="88">
        <f t="shared" si="10"/>
        <v>0</v>
      </c>
      <c r="BA21" s="89">
        <f t="shared" si="0"/>
        <v>0</v>
      </c>
      <c r="BB21" s="89">
        <f t="shared" si="1"/>
        <v>0</v>
      </c>
      <c r="BC21" s="90">
        <f t="shared" si="2"/>
        <v>0</v>
      </c>
      <c r="BD21" s="188"/>
      <c r="BE21" s="89" t="str">
        <f>IF(BG21="","",VLOOKUP(F21,「参考」!$B$142:$C$184,2,0))</f>
        <v/>
      </c>
      <c r="BF21" s="85"/>
      <c r="BG21" s="31"/>
      <c r="BH21" s="85"/>
      <c r="BI21" s="86"/>
      <c r="BJ21" s="203"/>
      <c r="BK21" s="85" t="s">
        <v>125</v>
      </c>
      <c r="BL21" s="85"/>
      <c r="BM21" s="31"/>
      <c r="BN21" s="85"/>
      <c r="BO21" s="87"/>
      <c r="BP21" s="203"/>
      <c r="BQ21" s="85" t="s">
        <v>125</v>
      </c>
      <c r="BR21" s="85"/>
      <c r="BS21" s="31"/>
      <c r="BT21" s="85"/>
      <c r="BU21" s="85"/>
      <c r="BV21" s="203"/>
      <c r="BW21" s="85" t="s">
        <v>125</v>
      </c>
      <c r="BX21" s="85"/>
      <c r="BY21" s="31"/>
      <c r="BZ21" s="85"/>
      <c r="CA21" s="85"/>
      <c r="CB21" s="203"/>
      <c r="CC21" s="85" t="s">
        <v>125</v>
      </c>
      <c r="CD21" s="85"/>
      <c r="CE21" s="31"/>
      <c r="CF21" s="85"/>
      <c r="CG21" s="85"/>
      <c r="CH21" s="88">
        <f t="shared" si="11"/>
        <v>0</v>
      </c>
      <c r="CI21" s="88">
        <f t="shared" si="3"/>
        <v>0</v>
      </c>
      <c r="CJ21" s="88">
        <f t="shared" si="4"/>
        <v>0</v>
      </c>
      <c r="CK21" s="92">
        <f t="shared" si="5"/>
        <v>0</v>
      </c>
      <c r="CL21" s="91">
        <f t="shared" si="6"/>
        <v>0</v>
      </c>
      <c r="CM21" s="92">
        <f t="shared" si="7"/>
        <v>0</v>
      </c>
      <c r="CN21" s="88">
        <f t="shared" si="8"/>
        <v>0</v>
      </c>
      <c r="CO21" s="88">
        <f t="shared" si="9"/>
        <v>0</v>
      </c>
      <c r="CP21" s="236"/>
      <c r="CQ21" s="258"/>
      <c r="CR21" s="188"/>
      <c r="CS21" s="31">
        <v>220</v>
      </c>
      <c r="CT21" s="88">
        <f t="shared" si="15"/>
        <v>0</v>
      </c>
      <c r="CU21" s="96">
        <f t="shared" si="16"/>
        <v>0</v>
      </c>
      <c r="CV21" s="88">
        <f t="shared" si="20"/>
        <v>0</v>
      </c>
      <c r="CW21" s="145">
        <f t="shared" si="17"/>
        <v>0</v>
      </c>
      <c r="CX21" s="240"/>
      <c r="CY21" s="236"/>
      <c r="CZ21" s="144">
        <f t="shared" si="21"/>
        <v>0</v>
      </c>
      <c r="DA21" s="96">
        <f t="shared" si="22"/>
        <v>0</v>
      </c>
      <c r="DB21" s="88">
        <f t="shared" si="18"/>
        <v>0</v>
      </c>
      <c r="DC21" s="252">
        <f t="shared" si="19"/>
        <v>0</v>
      </c>
      <c r="DD21" s="288"/>
      <c r="DE21" s="208"/>
      <c r="DF21" s="167"/>
      <c r="DG21" s="93"/>
      <c r="DH21" s="94"/>
      <c r="DI21" s="17"/>
    </row>
    <row r="22" spans="1:113" ht="23.25" customHeight="1">
      <c r="A22" s="11"/>
      <c r="B22" s="12"/>
      <c r="C22" s="310" t="s">
        <v>374</v>
      </c>
      <c r="D22" s="13"/>
      <c r="E22" s="14"/>
      <c r="F22" s="13"/>
      <c r="G22" s="15"/>
      <c r="H22" s="284"/>
      <c r="I22" s="83" t="str">
        <f>IF(F22="","",VLOOKUP(F22,「参考」!$B$96:$C$139,2,0))</f>
        <v/>
      </c>
      <c r="J22" s="203"/>
      <c r="K22" s="88" t="str">
        <f>IF(M22="","",VLOOKUP(F22,「参考」!$B$4:$C$47,2,0))</f>
        <v/>
      </c>
      <c r="L22" s="31"/>
      <c r="M22" s="31"/>
      <c r="N22" s="84"/>
      <c r="O22" s="86"/>
      <c r="P22" s="188"/>
      <c r="Q22" s="89" t="str">
        <f>IF(S22="","",VLOOKUP(F22,「参考」!$B$50:$C$93,2,0))</f>
        <v/>
      </c>
      <c r="R22" s="85"/>
      <c r="S22" s="31"/>
      <c r="T22" s="84"/>
      <c r="U22" s="87"/>
      <c r="V22" s="188"/>
      <c r="W22" s="31" t="s">
        <v>125</v>
      </c>
      <c r="X22" s="85"/>
      <c r="Y22" s="31"/>
      <c r="Z22" s="85"/>
      <c r="AA22" s="87"/>
      <c r="AB22" s="200"/>
      <c r="AC22" s="31" t="s">
        <v>125</v>
      </c>
      <c r="AD22" s="85"/>
      <c r="AE22" s="31"/>
      <c r="AF22" s="85"/>
      <c r="AG22" s="87"/>
      <c r="AH22" s="188"/>
      <c r="AI22" s="31" t="s">
        <v>125</v>
      </c>
      <c r="AJ22" s="85"/>
      <c r="AK22" s="31"/>
      <c r="AL22" s="85"/>
      <c r="AM22" s="86"/>
      <c r="AN22" s="188"/>
      <c r="AO22" s="85" t="s">
        <v>125</v>
      </c>
      <c r="AP22" s="85"/>
      <c r="AQ22" s="31"/>
      <c r="AR22" s="85"/>
      <c r="AS22" s="87"/>
      <c r="AT22" s="203"/>
      <c r="AU22" s="85" t="s">
        <v>125</v>
      </c>
      <c r="AV22" s="85"/>
      <c r="AW22" s="31"/>
      <c r="AX22" s="85"/>
      <c r="AY22" s="85"/>
      <c r="AZ22" s="88">
        <f t="shared" si="10"/>
        <v>0</v>
      </c>
      <c r="BA22" s="89">
        <f t="shared" si="0"/>
        <v>0</v>
      </c>
      <c r="BB22" s="89">
        <f t="shared" si="1"/>
        <v>0</v>
      </c>
      <c r="BC22" s="90">
        <f t="shared" si="2"/>
        <v>0</v>
      </c>
      <c r="BD22" s="188"/>
      <c r="BE22" s="89" t="str">
        <f>IF(BG22="","",VLOOKUP(F22,「参考」!$B$142:$C$184,2,0))</f>
        <v/>
      </c>
      <c r="BF22" s="85"/>
      <c r="BG22" s="31"/>
      <c r="BH22" s="85"/>
      <c r="BI22" s="86"/>
      <c r="BJ22" s="203"/>
      <c r="BK22" s="85" t="s">
        <v>125</v>
      </c>
      <c r="BL22" s="85"/>
      <c r="BM22" s="31"/>
      <c r="BN22" s="85"/>
      <c r="BO22" s="87"/>
      <c r="BP22" s="203"/>
      <c r="BQ22" s="85" t="s">
        <v>125</v>
      </c>
      <c r="BR22" s="85"/>
      <c r="BS22" s="31"/>
      <c r="BT22" s="85"/>
      <c r="BU22" s="85"/>
      <c r="BV22" s="203"/>
      <c r="BW22" s="85" t="s">
        <v>126</v>
      </c>
      <c r="BX22" s="85"/>
      <c r="BY22" s="31"/>
      <c r="BZ22" s="85"/>
      <c r="CA22" s="85"/>
      <c r="CB22" s="203"/>
      <c r="CC22" s="85" t="s">
        <v>125</v>
      </c>
      <c r="CD22" s="85"/>
      <c r="CE22" s="31"/>
      <c r="CF22" s="85"/>
      <c r="CG22" s="85"/>
      <c r="CH22" s="88">
        <f t="shared" si="11"/>
        <v>0</v>
      </c>
      <c r="CI22" s="88">
        <f t="shared" si="3"/>
        <v>0</v>
      </c>
      <c r="CJ22" s="88">
        <f t="shared" si="4"/>
        <v>0</v>
      </c>
      <c r="CK22" s="92">
        <f t="shared" si="5"/>
        <v>0</v>
      </c>
      <c r="CL22" s="91">
        <f t="shared" si="6"/>
        <v>0</v>
      </c>
      <c r="CM22" s="92">
        <f t="shared" si="7"/>
        <v>0</v>
      </c>
      <c r="CN22" s="88">
        <f t="shared" si="8"/>
        <v>0</v>
      </c>
      <c r="CO22" s="88">
        <f t="shared" si="9"/>
        <v>0</v>
      </c>
      <c r="CP22" s="236"/>
      <c r="CQ22" s="258"/>
      <c r="CR22" s="188"/>
      <c r="CS22" s="31">
        <v>220</v>
      </c>
      <c r="CT22" s="88">
        <f t="shared" si="15"/>
        <v>0</v>
      </c>
      <c r="CU22" s="96">
        <f t="shared" si="16"/>
        <v>0</v>
      </c>
      <c r="CV22" s="88">
        <f t="shared" si="20"/>
        <v>0</v>
      </c>
      <c r="CW22" s="145">
        <f t="shared" si="17"/>
        <v>0</v>
      </c>
      <c r="CX22" s="240"/>
      <c r="CY22" s="236"/>
      <c r="CZ22" s="91">
        <f t="shared" si="21"/>
        <v>0</v>
      </c>
      <c r="DA22" s="88">
        <f t="shared" si="22"/>
        <v>0</v>
      </c>
      <c r="DB22" s="88">
        <f t="shared" si="18"/>
        <v>0</v>
      </c>
      <c r="DC22" s="252">
        <f t="shared" si="19"/>
        <v>0</v>
      </c>
      <c r="DD22" s="288"/>
      <c r="DE22" s="208"/>
      <c r="DF22" s="167"/>
      <c r="DG22" s="93"/>
      <c r="DH22" s="94"/>
      <c r="DI22" s="17"/>
    </row>
    <row r="23" spans="1:113" ht="23.25" customHeight="1">
      <c r="A23" s="11"/>
      <c r="B23" s="12"/>
      <c r="C23" s="310" t="s">
        <v>374</v>
      </c>
      <c r="D23" s="13"/>
      <c r="E23" s="14"/>
      <c r="F23" s="13"/>
      <c r="G23" s="15"/>
      <c r="H23" s="284"/>
      <c r="I23" s="83" t="str">
        <f>IF(F23="","",VLOOKUP(F23,「参考」!$B$96:$C$139,2,0))</f>
        <v/>
      </c>
      <c r="J23" s="203"/>
      <c r="K23" s="88" t="str">
        <f>IF(M23="","",VLOOKUP(F23,「参考」!$B$4:$C$47,2,0))</f>
        <v/>
      </c>
      <c r="L23" s="31"/>
      <c r="M23" s="31"/>
      <c r="N23" s="84"/>
      <c r="O23" s="86"/>
      <c r="P23" s="188"/>
      <c r="Q23" s="89" t="str">
        <f>IF(S23="","",VLOOKUP(F23,「参考」!$B$50:$C$93,2,0))</f>
        <v/>
      </c>
      <c r="R23" s="85"/>
      <c r="S23" s="31"/>
      <c r="T23" s="84"/>
      <c r="U23" s="87"/>
      <c r="V23" s="188"/>
      <c r="W23" s="31" t="s">
        <v>125</v>
      </c>
      <c r="X23" s="85"/>
      <c r="Y23" s="31"/>
      <c r="Z23" s="85"/>
      <c r="AA23" s="87"/>
      <c r="AB23" s="200"/>
      <c r="AC23" s="31" t="s">
        <v>125</v>
      </c>
      <c r="AD23" s="85"/>
      <c r="AE23" s="31"/>
      <c r="AF23" s="85"/>
      <c r="AG23" s="87"/>
      <c r="AH23" s="188"/>
      <c r="AI23" s="31" t="s">
        <v>125</v>
      </c>
      <c r="AJ23" s="85"/>
      <c r="AK23" s="31"/>
      <c r="AL23" s="85"/>
      <c r="AM23" s="86"/>
      <c r="AN23" s="188"/>
      <c r="AO23" s="85" t="s">
        <v>125</v>
      </c>
      <c r="AP23" s="85"/>
      <c r="AQ23" s="31"/>
      <c r="AR23" s="85"/>
      <c r="AS23" s="87"/>
      <c r="AT23" s="203"/>
      <c r="AU23" s="85" t="s">
        <v>125</v>
      </c>
      <c r="AV23" s="85"/>
      <c r="AW23" s="31"/>
      <c r="AX23" s="85"/>
      <c r="AY23" s="85"/>
      <c r="AZ23" s="88">
        <f t="shared" si="10"/>
        <v>0</v>
      </c>
      <c r="BA23" s="89">
        <f t="shared" si="0"/>
        <v>0</v>
      </c>
      <c r="BB23" s="89">
        <f t="shared" si="1"/>
        <v>0</v>
      </c>
      <c r="BC23" s="90">
        <f t="shared" si="2"/>
        <v>0</v>
      </c>
      <c r="BD23" s="188"/>
      <c r="BE23" s="89" t="str">
        <f>IF(BG23="","",VLOOKUP(F23,「参考」!$B$142:$C$184,2,0))</f>
        <v/>
      </c>
      <c r="BF23" s="85"/>
      <c r="BG23" s="31"/>
      <c r="BH23" s="85"/>
      <c r="BI23" s="86"/>
      <c r="BJ23" s="203"/>
      <c r="BK23" s="85" t="s">
        <v>125</v>
      </c>
      <c r="BL23" s="85"/>
      <c r="BM23" s="31"/>
      <c r="BN23" s="85"/>
      <c r="BO23" s="87"/>
      <c r="BP23" s="203"/>
      <c r="BQ23" s="85" t="s">
        <v>125</v>
      </c>
      <c r="BR23" s="85"/>
      <c r="BS23" s="31"/>
      <c r="BT23" s="85"/>
      <c r="BU23" s="85"/>
      <c r="BV23" s="203"/>
      <c r="BW23" s="85" t="s">
        <v>125</v>
      </c>
      <c r="BX23" s="85"/>
      <c r="BY23" s="31"/>
      <c r="BZ23" s="85"/>
      <c r="CA23" s="85"/>
      <c r="CB23" s="203"/>
      <c r="CC23" s="85" t="s">
        <v>125</v>
      </c>
      <c r="CD23" s="85"/>
      <c r="CE23" s="31"/>
      <c r="CF23" s="85"/>
      <c r="CG23" s="85"/>
      <c r="CH23" s="88">
        <f t="shared" si="11"/>
        <v>0</v>
      </c>
      <c r="CI23" s="88">
        <f t="shared" si="3"/>
        <v>0</v>
      </c>
      <c r="CJ23" s="88">
        <f t="shared" si="4"/>
        <v>0</v>
      </c>
      <c r="CK23" s="92">
        <f t="shared" si="5"/>
        <v>0</v>
      </c>
      <c r="CL23" s="91">
        <f t="shared" si="6"/>
        <v>0</v>
      </c>
      <c r="CM23" s="92">
        <f t="shared" si="7"/>
        <v>0</v>
      </c>
      <c r="CN23" s="88">
        <f t="shared" si="8"/>
        <v>0</v>
      </c>
      <c r="CO23" s="88">
        <f t="shared" si="9"/>
        <v>0</v>
      </c>
      <c r="CP23" s="236"/>
      <c r="CQ23" s="258"/>
      <c r="CR23" s="188"/>
      <c r="CS23" s="31">
        <v>220</v>
      </c>
      <c r="CT23" s="88">
        <f t="shared" si="15"/>
        <v>0</v>
      </c>
      <c r="CU23" s="96">
        <f t="shared" si="16"/>
        <v>0</v>
      </c>
      <c r="CV23" s="88">
        <f t="shared" si="20"/>
        <v>0</v>
      </c>
      <c r="CW23" s="145">
        <f t="shared" si="17"/>
        <v>0</v>
      </c>
      <c r="CX23" s="240"/>
      <c r="CY23" s="236"/>
      <c r="CZ23" s="144">
        <f t="shared" si="21"/>
        <v>0</v>
      </c>
      <c r="DA23" s="96">
        <f t="shared" si="22"/>
        <v>0</v>
      </c>
      <c r="DB23" s="88">
        <f t="shared" si="18"/>
        <v>0</v>
      </c>
      <c r="DC23" s="252">
        <f t="shared" si="19"/>
        <v>0</v>
      </c>
      <c r="DD23" s="288"/>
      <c r="DE23" s="208"/>
      <c r="DF23" s="167"/>
      <c r="DG23" s="93"/>
      <c r="DH23" s="94"/>
      <c r="DI23" s="17"/>
    </row>
    <row r="24" spans="1:113" ht="23.25" customHeight="1">
      <c r="A24" s="11"/>
      <c r="B24" s="12"/>
      <c r="C24" s="310" t="s">
        <v>374</v>
      </c>
      <c r="D24" s="13"/>
      <c r="E24" s="14"/>
      <c r="F24" s="13"/>
      <c r="G24" s="15"/>
      <c r="H24" s="284"/>
      <c r="I24" s="83" t="str">
        <f>IF(F24="","",VLOOKUP(F24,「参考」!$B$96:$C$139,2,0))</f>
        <v/>
      </c>
      <c r="J24" s="203"/>
      <c r="K24" s="88" t="str">
        <f>IF(M24="","",VLOOKUP(F24,「参考」!$B$4:$C$47,2,0))</f>
        <v/>
      </c>
      <c r="L24" s="31"/>
      <c r="M24" s="31"/>
      <c r="N24" s="84"/>
      <c r="O24" s="86"/>
      <c r="P24" s="188"/>
      <c r="Q24" s="89" t="str">
        <f>IF(S24="","",VLOOKUP(F24,「参考」!$B$50:$C$93,2,0))</f>
        <v/>
      </c>
      <c r="R24" s="85"/>
      <c r="S24" s="31"/>
      <c r="T24" s="84"/>
      <c r="U24" s="87"/>
      <c r="V24" s="188"/>
      <c r="W24" s="31" t="s">
        <v>125</v>
      </c>
      <c r="X24" s="85"/>
      <c r="Y24" s="31"/>
      <c r="Z24" s="85"/>
      <c r="AA24" s="87"/>
      <c r="AB24" s="200"/>
      <c r="AC24" s="31" t="s">
        <v>125</v>
      </c>
      <c r="AD24" s="85"/>
      <c r="AE24" s="31"/>
      <c r="AF24" s="85"/>
      <c r="AG24" s="87"/>
      <c r="AH24" s="188"/>
      <c r="AI24" s="31" t="s">
        <v>125</v>
      </c>
      <c r="AJ24" s="85"/>
      <c r="AK24" s="31"/>
      <c r="AL24" s="85"/>
      <c r="AM24" s="86"/>
      <c r="AN24" s="188"/>
      <c r="AO24" s="85" t="s">
        <v>125</v>
      </c>
      <c r="AP24" s="85"/>
      <c r="AQ24" s="31"/>
      <c r="AR24" s="85"/>
      <c r="AS24" s="87"/>
      <c r="AT24" s="203"/>
      <c r="AU24" s="85" t="s">
        <v>125</v>
      </c>
      <c r="AV24" s="85"/>
      <c r="AW24" s="31"/>
      <c r="AX24" s="85"/>
      <c r="AY24" s="85"/>
      <c r="AZ24" s="88">
        <f t="shared" si="10"/>
        <v>0</v>
      </c>
      <c r="BA24" s="89">
        <f t="shared" si="0"/>
        <v>0</v>
      </c>
      <c r="BB24" s="89">
        <f t="shared" si="1"/>
        <v>0</v>
      </c>
      <c r="BC24" s="90">
        <f t="shared" si="2"/>
        <v>0</v>
      </c>
      <c r="BD24" s="188"/>
      <c r="BE24" s="89" t="str">
        <f>IF(BG24="","",VLOOKUP(F24,「参考」!$B$142:$C$184,2,0))</f>
        <v/>
      </c>
      <c r="BF24" s="85"/>
      <c r="BG24" s="31"/>
      <c r="BH24" s="85"/>
      <c r="BI24" s="86"/>
      <c r="BJ24" s="203"/>
      <c r="BK24" s="85" t="s">
        <v>125</v>
      </c>
      <c r="BL24" s="85"/>
      <c r="BM24" s="31"/>
      <c r="BN24" s="85"/>
      <c r="BO24" s="87"/>
      <c r="BP24" s="203"/>
      <c r="BQ24" s="85" t="s">
        <v>125</v>
      </c>
      <c r="BR24" s="85"/>
      <c r="BS24" s="31"/>
      <c r="BT24" s="85"/>
      <c r="BU24" s="85"/>
      <c r="BV24" s="203"/>
      <c r="BW24" s="85" t="s">
        <v>125</v>
      </c>
      <c r="BX24" s="85"/>
      <c r="BY24" s="31"/>
      <c r="BZ24" s="85"/>
      <c r="CA24" s="85"/>
      <c r="CB24" s="203"/>
      <c r="CC24" s="85" t="s">
        <v>125</v>
      </c>
      <c r="CD24" s="85"/>
      <c r="CE24" s="31"/>
      <c r="CF24" s="85"/>
      <c r="CG24" s="85"/>
      <c r="CH24" s="88">
        <f t="shared" si="11"/>
        <v>0</v>
      </c>
      <c r="CI24" s="88">
        <f t="shared" si="3"/>
        <v>0</v>
      </c>
      <c r="CJ24" s="88">
        <f t="shared" si="4"/>
        <v>0</v>
      </c>
      <c r="CK24" s="92">
        <f t="shared" si="5"/>
        <v>0</v>
      </c>
      <c r="CL24" s="91">
        <f t="shared" si="6"/>
        <v>0</v>
      </c>
      <c r="CM24" s="92">
        <f t="shared" si="7"/>
        <v>0</v>
      </c>
      <c r="CN24" s="88">
        <f t="shared" si="8"/>
        <v>0</v>
      </c>
      <c r="CO24" s="88">
        <f t="shared" si="9"/>
        <v>0</v>
      </c>
      <c r="CP24" s="236"/>
      <c r="CQ24" s="258"/>
      <c r="CR24" s="188"/>
      <c r="CS24" s="31">
        <v>220</v>
      </c>
      <c r="CT24" s="88">
        <f t="shared" si="15"/>
        <v>0</v>
      </c>
      <c r="CU24" s="96">
        <f t="shared" si="16"/>
        <v>0</v>
      </c>
      <c r="CV24" s="88">
        <f t="shared" si="20"/>
        <v>0</v>
      </c>
      <c r="CW24" s="145">
        <f t="shared" si="17"/>
        <v>0</v>
      </c>
      <c r="CX24" s="240"/>
      <c r="CY24" s="236"/>
      <c r="CZ24" s="91">
        <f t="shared" si="21"/>
        <v>0</v>
      </c>
      <c r="DA24" s="88">
        <f t="shared" si="22"/>
        <v>0</v>
      </c>
      <c r="DB24" s="88">
        <f t="shared" si="18"/>
        <v>0</v>
      </c>
      <c r="DC24" s="252">
        <f t="shared" si="19"/>
        <v>0</v>
      </c>
      <c r="DD24" s="288"/>
      <c r="DE24" s="208"/>
      <c r="DF24" s="167"/>
      <c r="DG24" s="93"/>
      <c r="DH24" s="94"/>
      <c r="DI24" s="17"/>
    </row>
    <row r="25" spans="1:113" ht="23.25" customHeight="1">
      <c r="A25" s="11"/>
      <c r="B25" s="12"/>
      <c r="C25" s="310" t="s">
        <v>374</v>
      </c>
      <c r="D25" s="13"/>
      <c r="E25" s="14"/>
      <c r="F25" s="13"/>
      <c r="G25" s="15"/>
      <c r="H25" s="284"/>
      <c r="I25" s="83" t="str">
        <f>IF(F25="","",VLOOKUP(F25,「参考」!$B$96:$C$139,2,0))</f>
        <v/>
      </c>
      <c r="J25" s="203"/>
      <c r="K25" s="88" t="str">
        <f>IF(M25="","",VLOOKUP(F25,「参考」!$B$4:$C$47,2,0))</f>
        <v/>
      </c>
      <c r="L25" s="31"/>
      <c r="M25" s="31"/>
      <c r="N25" s="84"/>
      <c r="O25" s="86"/>
      <c r="P25" s="188"/>
      <c r="Q25" s="89" t="str">
        <f>IF(S25="","",VLOOKUP(F25,「参考」!$B$50:$C$93,2,0))</f>
        <v/>
      </c>
      <c r="R25" s="85"/>
      <c r="S25" s="31"/>
      <c r="T25" s="84"/>
      <c r="U25" s="87"/>
      <c r="V25" s="188"/>
      <c r="W25" s="31" t="s">
        <v>125</v>
      </c>
      <c r="X25" s="85"/>
      <c r="Y25" s="31"/>
      <c r="Z25" s="85"/>
      <c r="AA25" s="87"/>
      <c r="AB25" s="200"/>
      <c r="AC25" s="31" t="s">
        <v>125</v>
      </c>
      <c r="AD25" s="85"/>
      <c r="AE25" s="31"/>
      <c r="AF25" s="85"/>
      <c r="AG25" s="87"/>
      <c r="AH25" s="188"/>
      <c r="AI25" s="31" t="s">
        <v>125</v>
      </c>
      <c r="AJ25" s="85"/>
      <c r="AK25" s="31"/>
      <c r="AL25" s="85"/>
      <c r="AM25" s="86"/>
      <c r="AN25" s="188"/>
      <c r="AO25" s="85" t="s">
        <v>125</v>
      </c>
      <c r="AP25" s="85"/>
      <c r="AQ25" s="31"/>
      <c r="AR25" s="85"/>
      <c r="AS25" s="87"/>
      <c r="AT25" s="203"/>
      <c r="AU25" s="85" t="s">
        <v>125</v>
      </c>
      <c r="AV25" s="85"/>
      <c r="AW25" s="31"/>
      <c r="AX25" s="85"/>
      <c r="AY25" s="85"/>
      <c r="AZ25" s="88">
        <f t="shared" si="10"/>
        <v>0</v>
      </c>
      <c r="BA25" s="89">
        <f t="shared" si="0"/>
        <v>0</v>
      </c>
      <c r="BB25" s="89">
        <f t="shared" si="1"/>
        <v>0</v>
      </c>
      <c r="BC25" s="90">
        <f t="shared" si="2"/>
        <v>0</v>
      </c>
      <c r="BD25" s="188"/>
      <c r="BE25" s="89" t="str">
        <f>IF(BG25="","",VLOOKUP(F25,「参考」!$B$142:$C$184,2,0))</f>
        <v/>
      </c>
      <c r="BF25" s="85"/>
      <c r="BG25" s="31"/>
      <c r="BH25" s="85"/>
      <c r="BI25" s="86"/>
      <c r="BJ25" s="203"/>
      <c r="BK25" s="85" t="s">
        <v>125</v>
      </c>
      <c r="BL25" s="85"/>
      <c r="BM25" s="31"/>
      <c r="BN25" s="85"/>
      <c r="BO25" s="87"/>
      <c r="BP25" s="203"/>
      <c r="BQ25" s="85" t="s">
        <v>125</v>
      </c>
      <c r="BR25" s="85"/>
      <c r="BS25" s="31"/>
      <c r="BT25" s="85"/>
      <c r="BU25" s="85"/>
      <c r="BV25" s="203"/>
      <c r="BW25" s="85" t="s">
        <v>125</v>
      </c>
      <c r="BX25" s="85"/>
      <c r="BY25" s="31"/>
      <c r="BZ25" s="85"/>
      <c r="CA25" s="85"/>
      <c r="CB25" s="203"/>
      <c r="CC25" s="85" t="s">
        <v>125</v>
      </c>
      <c r="CD25" s="85"/>
      <c r="CE25" s="31"/>
      <c r="CF25" s="85"/>
      <c r="CG25" s="85"/>
      <c r="CH25" s="88">
        <f t="shared" si="11"/>
        <v>0</v>
      </c>
      <c r="CI25" s="88">
        <f t="shared" si="3"/>
        <v>0</v>
      </c>
      <c r="CJ25" s="88">
        <f t="shared" si="4"/>
        <v>0</v>
      </c>
      <c r="CK25" s="92">
        <f t="shared" si="5"/>
        <v>0</v>
      </c>
      <c r="CL25" s="91">
        <f t="shared" si="6"/>
        <v>0</v>
      </c>
      <c r="CM25" s="92">
        <f t="shared" si="7"/>
        <v>0</v>
      </c>
      <c r="CN25" s="88">
        <f t="shared" si="8"/>
        <v>0</v>
      </c>
      <c r="CO25" s="88">
        <f t="shared" si="9"/>
        <v>0</v>
      </c>
      <c r="CP25" s="236"/>
      <c r="CQ25" s="258"/>
      <c r="CR25" s="188"/>
      <c r="CS25" s="31">
        <v>220</v>
      </c>
      <c r="CT25" s="88">
        <f t="shared" si="15"/>
        <v>0</v>
      </c>
      <c r="CU25" s="96">
        <f t="shared" si="16"/>
        <v>0</v>
      </c>
      <c r="CV25" s="88">
        <f t="shared" si="20"/>
        <v>0</v>
      </c>
      <c r="CW25" s="145">
        <f t="shared" si="17"/>
        <v>0</v>
      </c>
      <c r="CX25" s="240"/>
      <c r="CY25" s="236"/>
      <c r="CZ25" s="144">
        <f t="shared" si="21"/>
        <v>0</v>
      </c>
      <c r="DA25" s="96">
        <f t="shared" si="22"/>
        <v>0</v>
      </c>
      <c r="DB25" s="88">
        <f t="shared" si="18"/>
        <v>0</v>
      </c>
      <c r="DC25" s="252">
        <f t="shared" si="19"/>
        <v>0</v>
      </c>
      <c r="DD25" s="288"/>
      <c r="DE25" s="208"/>
      <c r="DF25" s="167"/>
      <c r="DG25" s="93"/>
      <c r="DH25" s="94"/>
      <c r="DI25" s="17"/>
    </row>
    <row r="26" spans="1:113" ht="23.25" customHeight="1">
      <c r="A26" s="11"/>
      <c r="B26" s="12"/>
      <c r="C26" s="310" t="s">
        <v>374</v>
      </c>
      <c r="D26" s="13"/>
      <c r="E26" s="14"/>
      <c r="F26" s="13"/>
      <c r="G26" s="15"/>
      <c r="H26" s="284"/>
      <c r="I26" s="83" t="str">
        <f>IF(F26="","",VLOOKUP(F26,「参考」!$B$96:$C$139,2,0))</f>
        <v/>
      </c>
      <c r="J26" s="203"/>
      <c r="K26" s="88" t="str">
        <f>IF(M26="","",VLOOKUP(F26,「参考」!$B$4:$C$47,2,0))</f>
        <v/>
      </c>
      <c r="L26" s="31"/>
      <c r="M26" s="31"/>
      <c r="N26" s="84"/>
      <c r="O26" s="86"/>
      <c r="P26" s="188"/>
      <c r="Q26" s="89" t="str">
        <f>IF(S26="","",VLOOKUP(F26,「参考」!$B$50:$C$93,2,0))</f>
        <v/>
      </c>
      <c r="R26" s="85"/>
      <c r="S26" s="31"/>
      <c r="T26" s="84"/>
      <c r="U26" s="87"/>
      <c r="V26" s="188"/>
      <c r="W26" s="31" t="s">
        <v>125</v>
      </c>
      <c r="X26" s="85"/>
      <c r="Y26" s="31"/>
      <c r="Z26" s="85"/>
      <c r="AA26" s="87"/>
      <c r="AB26" s="200"/>
      <c r="AC26" s="31" t="s">
        <v>126</v>
      </c>
      <c r="AD26" s="85"/>
      <c r="AE26" s="31"/>
      <c r="AF26" s="85"/>
      <c r="AG26" s="87"/>
      <c r="AH26" s="188"/>
      <c r="AI26" s="31" t="s">
        <v>125</v>
      </c>
      <c r="AJ26" s="85"/>
      <c r="AK26" s="31"/>
      <c r="AL26" s="85"/>
      <c r="AM26" s="86"/>
      <c r="AN26" s="188"/>
      <c r="AO26" s="85" t="s">
        <v>125</v>
      </c>
      <c r="AP26" s="85"/>
      <c r="AQ26" s="31"/>
      <c r="AR26" s="85"/>
      <c r="AS26" s="87"/>
      <c r="AT26" s="203"/>
      <c r="AU26" s="85" t="s">
        <v>125</v>
      </c>
      <c r="AV26" s="85"/>
      <c r="AW26" s="31"/>
      <c r="AX26" s="85"/>
      <c r="AY26" s="85"/>
      <c r="AZ26" s="88">
        <f t="shared" si="10"/>
        <v>0</v>
      </c>
      <c r="BA26" s="89">
        <f t="shared" si="0"/>
        <v>0</v>
      </c>
      <c r="BB26" s="89">
        <f t="shared" si="1"/>
        <v>0</v>
      </c>
      <c r="BC26" s="90">
        <f t="shared" si="2"/>
        <v>0</v>
      </c>
      <c r="BD26" s="188"/>
      <c r="BE26" s="89" t="str">
        <f>IF(BG26="","",VLOOKUP(F26,「参考」!$B$142:$C$184,2,0))</f>
        <v/>
      </c>
      <c r="BF26" s="85"/>
      <c r="BG26" s="31"/>
      <c r="BH26" s="85"/>
      <c r="BI26" s="86"/>
      <c r="BJ26" s="203"/>
      <c r="BK26" s="85" t="s">
        <v>125</v>
      </c>
      <c r="BL26" s="85"/>
      <c r="BM26" s="31"/>
      <c r="BN26" s="85"/>
      <c r="BO26" s="87"/>
      <c r="BP26" s="203"/>
      <c r="BQ26" s="85" t="s">
        <v>126</v>
      </c>
      <c r="BR26" s="85"/>
      <c r="BS26" s="31"/>
      <c r="BT26" s="85"/>
      <c r="BU26" s="85"/>
      <c r="BV26" s="203"/>
      <c r="BW26" s="85" t="s">
        <v>126</v>
      </c>
      <c r="BX26" s="85"/>
      <c r="BY26" s="31"/>
      <c r="BZ26" s="85"/>
      <c r="CA26" s="85"/>
      <c r="CB26" s="203"/>
      <c r="CC26" s="85" t="s">
        <v>125</v>
      </c>
      <c r="CD26" s="85"/>
      <c r="CE26" s="31"/>
      <c r="CF26" s="85"/>
      <c r="CG26" s="85"/>
      <c r="CH26" s="88">
        <f t="shared" si="11"/>
        <v>0</v>
      </c>
      <c r="CI26" s="88">
        <f t="shared" si="3"/>
        <v>0</v>
      </c>
      <c r="CJ26" s="88">
        <f t="shared" si="4"/>
        <v>0</v>
      </c>
      <c r="CK26" s="92">
        <f t="shared" si="5"/>
        <v>0</v>
      </c>
      <c r="CL26" s="91">
        <f t="shared" si="6"/>
        <v>0</v>
      </c>
      <c r="CM26" s="92">
        <f t="shared" si="7"/>
        <v>0</v>
      </c>
      <c r="CN26" s="88">
        <f t="shared" si="8"/>
        <v>0</v>
      </c>
      <c r="CO26" s="88">
        <f t="shared" si="9"/>
        <v>0</v>
      </c>
      <c r="CP26" s="236"/>
      <c r="CQ26" s="258"/>
      <c r="CR26" s="188"/>
      <c r="CS26" s="31">
        <v>220</v>
      </c>
      <c r="CT26" s="88">
        <f t="shared" si="15"/>
        <v>0</v>
      </c>
      <c r="CU26" s="96">
        <f t="shared" si="16"/>
        <v>0</v>
      </c>
      <c r="CV26" s="88">
        <f t="shared" si="20"/>
        <v>0</v>
      </c>
      <c r="CW26" s="145">
        <f t="shared" si="17"/>
        <v>0</v>
      </c>
      <c r="CX26" s="240"/>
      <c r="CY26" s="236"/>
      <c r="CZ26" s="91">
        <f t="shared" si="21"/>
        <v>0</v>
      </c>
      <c r="DA26" s="88">
        <f t="shared" si="22"/>
        <v>0</v>
      </c>
      <c r="DB26" s="88">
        <f t="shared" si="18"/>
        <v>0</v>
      </c>
      <c r="DC26" s="252">
        <f t="shared" si="19"/>
        <v>0</v>
      </c>
      <c r="DD26" s="288"/>
      <c r="DE26" s="208"/>
      <c r="DF26" s="167"/>
      <c r="DG26" s="93"/>
      <c r="DH26" s="94"/>
      <c r="DI26" s="17"/>
    </row>
    <row r="27" spans="1:113" ht="23.25" customHeight="1">
      <c r="A27" s="11"/>
      <c r="B27" s="12"/>
      <c r="C27" s="310" t="s">
        <v>374</v>
      </c>
      <c r="D27" s="13"/>
      <c r="E27" s="14"/>
      <c r="F27" s="13"/>
      <c r="G27" s="15"/>
      <c r="H27" s="284"/>
      <c r="I27" s="83" t="str">
        <f>IF(F27="","",VLOOKUP(F27,「参考」!$B$96:$C$139,2,0))</f>
        <v/>
      </c>
      <c r="J27" s="203"/>
      <c r="K27" s="88" t="str">
        <f>IF(M27="","",VLOOKUP(F27,「参考」!$B$4:$C$47,2,0))</f>
        <v/>
      </c>
      <c r="L27" s="31"/>
      <c r="M27" s="31"/>
      <c r="N27" s="84"/>
      <c r="O27" s="86"/>
      <c r="P27" s="188"/>
      <c r="Q27" s="89" t="str">
        <f>IF(S27="","",VLOOKUP(F27,「参考」!$B$50:$C$93,2,0))</f>
        <v/>
      </c>
      <c r="R27" s="85"/>
      <c r="S27" s="31"/>
      <c r="T27" s="84"/>
      <c r="U27" s="87"/>
      <c r="V27" s="188"/>
      <c r="W27" s="31" t="s">
        <v>126</v>
      </c>
      <c r="X27" s="85"/>
      <c r="Y27" s="31"/>
      <c r="Z27" s="85"/>
      <c r="AA27" s="87"/>
      <c r="AB27" s="200"/>
      <c r="AC27" s="31" t="s">
        <v>125</v>
      </c>
      <c r="AD27" s="85"/>
      <c r="AE27" s="31"/>
      <c r="AF27" s="85"/>
      <c r="AG27" s="87"/>
      <c r="AH27" s="188"/>
      <c r="AI27" s="31" t="s">
        <v>125</v>
      </c>
      <c r="AJ27" s="85"/>
      <c r="AK27" s="31"/>
      <c r="AL27" s="85"/>
      <c r="AM27" s="86"/>
      <c r="AN27" s="188"/>
      <c r="AO27" s="85" t="s">
        <v>125</v>
      </c>
      <c r="AP27" s="85"/>
      <c r="AQ27" s="31"/>
      <c r="AR27" s="85"/>
      <c r="AS27" s="87"/>
      <c r="AT27" s="203"/>
      <c r="AU27" s="85" t="s">
        <v>125</v>
      </c>
      <c r="AV27" s="85"/>
      <c r="AW27" s="31"/>
      <c r="AX27" s="85"/>
      <c r="AY27" s="85"/>
      <c r="AZ27" s="88">
        <f t="shared" si="10"/>
        <v>0</v>
      </c>
      <c r="BA27" s="89">
        <f t="shared" si="0"/>
        <v>0</v>
      </c>
      <c r="BB27" s="89">
        <f t="shared" si="1"/>
        <v>0</v>
      </c>
      <c r="BC27" s="90">
        <f t="shared" si="2"/>
        <v>0</v>
      </c>
      <c r="BD27" s="188"/>
      <c r="BE27" s="89" t="str">
        <f>IF(BG27="","",VLOOKUP(F27,「参考」!$B$142:$C$184,2,0))</f>
        <v/>
      </c>
      <c r="BF27" s="85"/>
      <c r="BG27" s="31"/>
      <c r="BH27" s="85"/>
      <c r="BI27" s="86"/>
      <c r="BJ27" s="203"/>
      <c r="BK27" s="85" t="s">
        <v>125</v>
      </c>
      <c r="BL27" s="85"/>
      <c r="BM27" s="31"/>
      <c r="BN27" s="85"/>
      <c r="BO27" s="87"/>
      <c r="BP27" s="203"/>
      <c r="BQ27" s="85" t="s">
        <v>125</v>
      </c>
      <c r="BR27" s="85"/>
      <c r="BS27" s="31"/>
      <c r="BT27" s="85"/>
      <c r="BU27" s="85"/>
      <c r="BV27" s="203"/>
      <c r="BW27" s="85" t="s">
        <v>125</v>
      </c>
      <c r="BX27" s="85"/>
      <c r="BY27" s="31"/>
      <c r="BZ27" s="85"/>
      <c r="CA27" s="85"/>
      <c r="CB27" s="203"/>
      <c r="CC27" s="85" t="s">
        <v>125</v>
      </c>
      <c r="CD27" s="85"/>
      <c r="CE27" s="31"/>
      <c r="CF27" s="85"/>
      <c r="CG27" s="85"/>
      <c r="CH27" s="88">
        <f t="shared" si="11"/>
        <v>0</v>
      </c>
      <c r="CI27" s="88">
        <f t="shared" si="3"/>
        <v>0</v>
      </c>
      <c r="CJ27" s="88">
        <f t="shared" si="4"/>
        <v>0</v>
      </c>
      <c r="CK27" s="92">
        <f t="shared" si="5"/>
        <v>0</v>
      </c>
      <c r="CL27" s="91">
        <f t="shared" si="6"/>
        <v>0</v>
      </c>
      <c r="CM27" s="92">
        <f t="shared" si="7"/>
        <v>0</v>
      </c>
      <c r="CN27" s="88">
        <f t="shared" si="8"/>
        <v>0</v>
      </c>
      <c r="CO27" s="88">
        <f t="shared" si="9"/>
        <v>0</v>
      </c>
      <c r="CP27" s="236"/>
      <c r="CQ27" s="258"/>
      <c r="CR27" s="188"/>
      <c r="CS27" s="31">
        <v>220</v>
      </c>
      <c r="CT27" s="88">
        <f t="shared" si="15"/>
        <v>0</v>
      </c>
      <c r="CU27" s="96">
        <f t="shared" si="16"/>
        <v>0</v>
      </c>
      <c r="CV27" s="88">
        <f t="shared" si="20"/>
        <v>0</v>
      </c>
      <c r="CW27" s="145">
        <f t="shared" si="17"/>
        <v>0</v>
      </c>
      <c r="CX27" s="240"/>
      <c r="CY27" s="236"/>
      <c r="CZ27" s="144">
        <f t="shared" si="21"/>
        <v>0</v>
      </c>
      <c r="DA27" s="96">
        <f t="shared" si="22"/>
        <v>0</v>
      </c>
      <c r="DB27" s="88">
        <f t="shared" si="18"/>
        <v>0</v>
      </c>
      <c r="DC27" s="252">
        <f t="shared" si="19"/>
        <v>0</v>
      </c>
      <c r="DD27" s="288"/>
      <c r="DE27" s="208"/>
      <c r="DF27" s="167"/>
      <c r="DG27" s="93"/>
      <c r="DH27" s="94"/>
      <c r="DI27" s="17"/>
    </row>
    <row r="28" spans="1:113" ht="23.25" customHeight="1">
      <c r="A28" s="11"/>
      <c r="B28" s="12"/>
      <c r="C28" s="310" t="s">
        <v>374</v>
      </c>
      <c r="D28" s="13"/>
      <c r="E28" s="14"/>
      <c r="F28" s="13"/>
      <c r="G28" s="15"/>
      <c r="H28" s="284"/>
      <c r="I28" s="83" t="str">
        <f>IF(F28="","",VLOOKUP(F28,「参考」!$B$96:$C$139,2,0))</f>
        <v/>
      </c>
      <c r="J28" s="203"/>
      <c r="K28" s="88" t="str">
        <f>IF(M28="","",VLOOKUP(F28,「参考」!$B$4:$C$47,2,0))</f>
        <v/>
      </c>
      <c r="L28" s="31"/>
      <c r="M28" s="31"/>
      <c r="N28" s="84"/>
      <c r="O28" s="86"/>
      <c r="P28" s="188"/>
      <c r="Q28" s="89" t="str">
        <f>IF(S28="","",VLOOKUP(F28,「参考」!$B$50:$C$93,2,0))</f>
        <v/>
      </c>
      <c r="R28" s="85"/>
      <c r="S28" s="31"/>
      <c r="T28" s="84"/>
      <c r="U28" s="87"/>
      <c r="V28" s="188"/>
      <c r="W28" s="31" t="s">
        <v>125</v>
      </c>
      <c r="X28" s="85"/>
      <c r="Y28" s="31"/>
      <c r="Z28" s="85"/>
      <c r="AA28" s="87"/>
      <c r="AB28" s="200"/>
      <c r="AC28" s="31" t="s">
        <v>125</v>
      </c>
      <c r="AD28" s="85"/>
      <c r="AE28" s="31"/>
      <c r="AF28" s="85"/>
      <c r="AG28" s="87"/>
      <c r="AH28" s="188"/>
      <c r="AI28" s="31" t="s">
        <v>125</v>
      </c>
      <c r="AJ28" s="85"/>
      <c r="AK28" s="31"/>
      <c r="AL28" s="85"/>
      <c r="AM28" s="86"/>
      <c r="AN28" s="188"/>
      <c r="AO28" s="85" t="s">
        <v>125</v>
      </c>
      <c r="AP28" s="85"/>
      <c r="AQ28" s="31"/>
      <c r="AR28" s="85"/>
      <c r="AS28" s="87"/>
      <c r="AT28" s="203"/>
      <c r="AU28" s="85" t="s">
        <v>126</v>
      </c>
      <c r="AV28" s="85"/>
      <c r="AW28" s="31"/>
      <c r="AX28" s="85"/>
      <c r="AY28" s="85"/>
      <c r="AZ28" s="88">
        <f t="shared" si="10"/>
        <v>0</v>
      </c>
      <c r="BA28" s="89">
        <f t="shared" si="0"/>
        <v>0</v>
      </c>
      <c r="BB28" s="89">
        <f t="shared" si="1"/>
        <v>0</v>
      </c>
      <c r="BC28" s="90">
        <f t="shared" si="2"/>
        <v>0</v>
      </c>
      <c r="BD28" s="188"/>
      <c r="BE28" s="89" t="str">
        <f>IF(BG28="","",VLOOKUP(F28,「参考」!$B$142:$C$184,2,0))</f>
        <v/>
      </c>
      <c r="BF28" s="85"/>
      <c r="BG28" s="31"/>
      <c r="BH28" s="85"/>
      <c r="BI28" s="86"/>
      <c r="BJ28" s="203"/>
      <c r="BK28" s="85" t="s">
        <v>125</v>
      </c>
      <c r="BL28" s="85"/>
      <c r="BM28" s="31"/>
      <c r="BN28" s="85"/>
      <c r="BO28" s="87"/>
      <c r="BP28" s="203"/>
      <c r="BQ28" s="85" t="s">
        <v>125</v>
      </c>
      <c r="BR28" s="85"/>
      <c r="BS28" s="31"/>
      <c r="BT28" s="85"/>
      <c r="BU28" s="85"/>
      <c r="BV28" s="203"/>
      <c r="BW28" s="85" t="s">
        <v>125</v>
      </c>
      <c r="BX28" s="85"/>
      <c r="BY28" s="31"/>
      <c r="BZ28" s="85"/>
      <c r="CA28" s="85"/>
      <c r="CB28" s="203"/>
      <c r="CC28" s="85" t="s">
        <v>125</v>
      </c>
      <c r="CD28" s="85"/>
      <c r="CE28" s="31"/>
      <c r="CF28" s="85"/>
      <c r="CG28" s="85"/>
      <c r="CH28" s="88">
        <f t="shared" si="11"/>
        <v>0</v>
      </c>
      <c r="CI28" s="88">
        <f t="shared" si="3"/>
        <v>0</v>
      </c>
      <c r="CJ28" s="88">
        <f t="shared" si="4"/>
        <v>0</v>
      </c>
      <c r="CK28" s="92">
        <f t="shared" si="5"/>
        <v>0</v>
      </c>
      <c r="CL28" s="91">
        <f t="shared" si="6"/>
        <v>0</v>
      </c>
      <c r="CM28" s="92">
        <f t="shared" si="7"/>
        <v>0</v>
      </c>
      <c r="CN28" s="88">
        <f t="shared" si="8"/>
        <v>0</v>
      </c>
      <c r="CO28" s="88">
        <f t="shared" si="9"/>
        <v>0</v>
      </c>
      <c r="CP28" s="236"/>
      <c r="CQ28" s="258"/>
      <c r="CR28" s="188"/>
      <c r="CS28" s="31">
        <v>220</v>
      </c>
      <c r="CT28" s="88">
        <f t="shared" si="15"/>
        <v>0</v>
      </c>
      <c r="CU28" s="96">
        <f t="shared" si="16"/>
        <v>0</v>
      </c>
      <c r="CV28" s="88">
        <f t="shared" si="20"/>
        <v>0</v>
      </c>
      <c r="CW28" s="145">
        <f t="shared" si="17"/>
        <v>0</v>
      </c>
      <c r="CX28" s="240"/>
      <c r="CY28" s="236"/>
      <c r="CZ28" s="91">
        <f t="shared" si="21"/>
        <v>0</v>
      </c>
      <c r="DA28" s="88">
        <f t="shared" si="22"/>
        <v>0</v>
      </c>
      <c r="DB28" s="88">
        <f t="shared" si="18"/>
        <v>0</v>
      </c>
      <c r="DC28" s="252">
        <f t="shared" si="19"/>
        <v>0</v>
      </c>
      <c r="DD28" s="288"/>
      <c r="DE28" s="208"/>
      <c r="DF28" s="167"/>
      <c r="DG28" s="93"/>
      <c r="DH28" s="94"/>
      <c r="DI28" s="17"/>
    </row>
    <row r="29" spans="1:113" ht="23.25" customHeight="1">
      <c r="A29" s="11"/>
      <c r="B29" s="12"/>
      <c r="C29" s="310" t="s">
        <v>374</v>
      </c>
      <c r="D29" s="13"/>
      <c r="E29" s="14"/>
      <c r="F29" s="13"/>
      <c r="G29" s="15"/>
      <c r="H29" s="284"/>
      <c r="I29" s="83" t="str">
        <f>IF(F29="","",VLOOKUP(F29,「参考」!$B$96:$C$139,2,0))</f>
        <v/>
      </c>
      <c r="J29" s="203"/>
      <c r="K29" s="88" t="str">
        <f>IF(M29="","",VLOOKUP(F29,「参考」!$B$4:$C$47,2,0))</f>
        <v/>
      </c>
      <c r="L29" s="31"/>
      <c r="M29" s="31"/>
      <c r="N29" s="84"/>
      <c r="O29" s="86"/>
      <c r="P29" s="188"/>
      <c r="Q29" s="89" t="str">
        <f>IF(S29="","",VLOOKUP(F29,「参考」!$B$50:$C$93,2,0))</f>
        <v/>
      </c>
      <c r="R29" s="85"/>
      <c r="S29" s="31"/>
      <c r="T29" s="84"/>
      <c r="U29" s="87"/>
      <c r="V29" s="188"/>
      <c r="W29" s="31" t="s">
        <v>125</v>
      </c>
      <c r="X29" s="85"/>
      <c r="Y29" s="31"/>
      <c r="Z29" s="85"/>
      <c r="AA29" s="87"/>
      <c r="AB29" s="200"/>
      <c r="AC29" s="31" t="s">
        <v>125</v>
      </c>
      <c r="AD29" s="85"/>
      <c r="AE29" s="31"/>
      <c r="AF29" s="85"/>
      <c r="AG29" s="87"/>
      <c r="AH29" s="188"/>
      <c r="AI29" s="31" t="s">
        <v>125</v>
      </c>
      <c r="AJ29" s="85"/>
      <c r="AK29" s="31"/>
      <c r="AL29" s="85"/>
      <c r="AM29" s="86"/>
      <c r="AN29" s="188"/>
      <c r="AO29" s="85" t="s">
        <v>125</v>
      </c>
      <c r="AP29" s="85"/>
      <c r="AQ29" s="31"/>
      <c r="AR29" s="85"/>
      <c r="AS29" s="87"/>
      <c r="AT29" s="203"/>
      <c r="AU29" s="85" t="s">
        <v>125</v>
      </c>
      <c r="AV29" s="85"/>
      <c r="AW29" s="31"/>
      <c r="AX29" s="85"/>
      <c r="AY29" s="85"/>
      <c r="AZ29" s="88">
        <f t="shared" si="10"/>
        <v>0</v>
      </c>
      <c r="BA29" s="89">
        <f t="shared" si="0"/>
        <v>0</v>
      </c>
      <c r="BB29" s="89">
        <f t="shared" si="1"/>
        <v>0</v>
      </c>
      <c r="BC29" s="90">
        <f t="shared" si="2"/>
        <v>0</v>
      </c>
      <c r="BD29" s="188"/>
      <c r="BE29" s="89" t="str">
        <f>IF(BG29="","",VLOOKUP(F29,「参考」!$B$142:$C$184,2,0))</f>
        <v/>
      </c>
      <c r="BF29" s="85"/>
      <c r="BG29" s="31"/>
      <c r="BH29" s="85"/>
      <c r="BI29" s="86"/>
      <c r="BJ29" s="203"/>
      <c r="BK29" s="85" t="s">
        <v>125</v>
      </c>
      <c r="BL29" s="85"/>
      <c r="BM29" s="31"/>
      <c r="BN29" s="85"/>
      <c r="BO29" s="87"/>
      <c r="BP29" s="203"/>
      <c r="BQ29" s="85" t="s">
        <v>125</v>
      </c>
      <c r="BR29" s="85"/>
      <c r="BS29" s="31"/>
      <c r="BT29" s="85"/>
      <c r="BU29" s="85"/>
      <c r="BV29" s="203"/>
      <c r="BW29" s="85" t="s">
        <v>126</v>
      </c>
      <c r="BX29" s="85"/>
      <c r="BY29" s="31"/>
      <c r="BZ29" s="85"/>
      <c r="CA29" s="85"/>
      <c r="CB29" s="203"/>
      <c r="CC29" s="85" t="s">
        <v>125</v>
      </c>
      <c r="CD29" s="85"/>
      <c r="CE29" s="31"/>
      <c r="CF29" s="85"/>
      <c r="CG29" s="85"/>
      <c r="CH29" s="88">
        <f t="shared" si="11"/>
        <v>0</v>
      </c>
      <c r="CI29" s="88">
        <f t="shared" si="3"/>
        <v>0</v>
      </c>
      <c r="CJ29" s="88">
        <f t="shared" si="4"/>
        <v>0</v>
      </c>
      <c r="CK29" s="92">
        <f t="shared" si="5"/>
        <v>0</v>
      </c>
      <c r="CL29" s="91">
        <f t="shared" si="6"/>
        <v>0</v>
      </c>
      <c r="CM29" s="92">
        <f t="shared" si="7"/>
        <v>0</v>
      </c>
      <c r="CN29" s="88">
        <f t="shared" si="8"/>
        <v>0</v>
      </c>
      <c r="CO29" s="88">
        <f t="shared" si="9"/>
        <v>0</v>
      </c>
      <c r="CP29" s="236"/>
      <c r="CQ29" s="258"/>
      <c r="CR29" s="188"/>
      <c r="CS29" s="31">
        <v>220</v>
      </c>
      <c r="CT29" s="88">
        <f t="shared" si="15"/>
        <v>0</v>
      </c>
      <c r="CU29" s="96">
        <f t="shared" si="16"/>
        <v>0</v>
      </c>
      <c r="CV29" s="88">
        <f t="shared" si="20"/>
        <v>0</v>
      </c>
      <c r="CW29" s="145">
        <f t="shared" si="17"/>
        <v>0</v>
      </c>
      <c r="CX29" s="240"/>
      <c r="CY29" s="236"/>
      <c r="CZ29" s="144">
        <f t="shared" si="21"/>
        <v>0</v>
      </c>
      <c r="DA29" s="96">
        <f t="shared" si="22"/>
        <v>0</v>
      </c>
      <c r="DB29" s="88">
        <f t="shared" si="18"/>
        <v>0</v>
      </c>
      <c r="DC29" s="252">
        <f t="shared" si="19"/>
        <v>0</v>
      </c>
      <c r="DD29" s="288"/>
      <c r="DE29" s="208"/>
      <c r="DF29" s="167"/>
      <c r="DG29" s="93"/>
      <c r="DH29" s="94"/>
      <c r="DI29" s="17"/>
    </row>
    <row r="30" spans="1:113" ht="23.25" customHeight="1">
      <c r="A30" s="11"/>
      <c r="B30" s="12"/>
      <c r="C30" s="310" t="s">
        <v>374</v>
      </c>
      <c r="D30" s="13"/>
      <c r="E30" s="14"/>
      <c r="F30" s="13"/>
      <c r="G30" s="15"/>
      <c r="H30" s="284"/>
      <c r="I30" s="83" t="str">
        <f>IF(F30="","",VLOOKUP(F30,「参考」!$B$96:$C$139,2,0))</f>
        <v/>
      </c>
      <c r="J30" s="203"/>
      <c r="K30" s="88" t="str">
        <f>IF(M30="","",VLOOKUP(F30,「参考」!$B$4:$C$47,2,0))</f>
        <v/>
      </c>
      <c r="L30" s="31"/>
      <c r="M30" s="31"/>
      <c r="N30" s="84"/>
      <c r="O30" s="86"/>
      <c r="P30" s="188"/>
      <c r="Q30" s="89" t="str">
        <f>IF(S30="","",VLOOKUP(F30,「参考」!$B$50:$C$93,2,0))</f>
        <v/>
      </c>
      <c r="R30" s="85"/>
      <c r="S30" s="31"/>
      <c r="T30" s="84"/>
      <c r="U30" s="87"/>
      <c r="V30" s="188"/>
      <c r="W30" s="31" t="s">
        <v>125</v>
      </c>
      <c r="X30" s="85"/>
      <c r="Y30" s="31"/>
      <c r="Z30" s="85"/>
      <c r="AA30" s="87"/>
      <c r="AB30" s="200"/>
      <c r="AC30" s="31" t="s">
        <v>125</v>
      </c>
      <c r="AD30" s="85"/>
      <c r="AE30" s="31"/>
      <c r="AF30" s="85"/>
      <c r="AG30" s="87"/>
      <c r="AH30" s="188"/>
      <c r="AI30" s="31" t="s">
        <v>125</v>
      </c>
      <c r="AJ30" s="85"/>
      <c r="AK30" s="31"/>
      <c r="AL30" s="85"/>
      <c r="AM30" s="86"/>
      <c r="AN30" s="188"/>
      <c r="AO30" s="85" t="s">
        <v>125</v>
      </c>
      <c r="AP30" s="85"/>
      <c r="AQ30" s="31"/>
      <c r="AR30" s="85"/>
      <c r="AS30" s="87"/>
      <c r="AT30" s="203"/>
      <c r="AU30" s="85" t="s">
        <v>125</v>
      </c>
      <c r="AV30" s="85"/>
      <c r="AW30" s="31"/>
      <c r="AX30" s="85"/>
      <c r="AY30" s="85"/>
      <c r="AZ30" s="88">
        <f t="shared" si="10"/>
        <v>0</v>
      </c>
      <c r="BA30" s="89">
        <f t="shared" si="0"/>
        <v>0</v>
      </c>
      <c r="BB30" s="89">
        <f t="shared" si="1"/>
        <v>0</v>
      </c>
      <c r="BC30" s="90">
        <f t="shared" si="2"/>
        <v>0</v>
      </c>
      <c r="BD30" s="188"/>
      <c r="BE30" s="89" t="str">
        <f>IF(BG30="","",VLOOKUP(F30,「参考」!$B$142:$C$184,2,0))</f>
        <v/>
      </c>
      <c r="BF30" s="85"/>
      <c r="BG30" s="31"/>
      <c r="BH30" s="85"/>
      <c r="BI30" s="86"/>
      <c r="BJ30" s="203"/>
      <c r="BK30" s="85" t="s">
        <v>125</v>
      </c>
      <c r="BL30" s="85"/>
      <c r="BM30" s="31"/>
      <c r="BN30" s="85"/>
      <c r="BO30" s="87"/>
      <c r="BP30" s="203"/>
      <c r="BQ30" s="85" t="s">
        <v>125</v>
      </c>
      <c r="BR30" s="85"/>
      <c r="BS30" s="31"/>
      <c r="BT30" s="85"/>
      <c r="BU30" s="85"/>
      <c r="BV30" s="203"/>
      <c r="BW30" s="85" t="s">
        <v>125</v>
      </c>
      <c r="BX30" s="85"/>
      <c r="BY30" s="31"/>
      <c r="BZ30" s="85"/>
      <c r="CA30" s="85"/>
      <c r="CB30" s="203"/>
      <c r="CC30" s="85" t="s">
        <v>125</v>
      </c>
      <c r="CD30" s="85"/>
      <c r="CE30" s="31"/>
      <c r="CF30" s="85"/>
      <c r="CG30" s="85"/>
      <c r="CH30" s="88">
        <f t="shared" si="11"/>
        <v>0</v>
      </c>
      <c r="CI30" s="88">
        <f t="shared" si="3"/>
        <v>0</v>
      </c>
      <c r="CJ30" s="88">
        <f t="shared" si="4"/>
        <v>0</v>
      </c>
      <c r="CK30" s="92">
        <f t="shared" si="5"/>
        <v>0</v>
      </c>
      <c r="CL30" s="91">
        <f t="shared" si="6"/>
        <v>0</v>
      </c>
      <c r="CM30" s="92">
        <f t="shared" si="7"/>
        <v>0</v>
      </c>
      <c r="CN30" s="88">
        <f t="shared" si="8"/>
        <v>0</v>
      </c>
      <c r="CO30" s="88">
        <f t="shared" si="9"/>
        <v>0</v>
      </c>
      <c r="CP30" s="236"/>
      <c r="CQ30" s="258"/>
      <c r="CR30" s="188"/>
      <c r="CS30" s="31">
        <v>220</v>
      </c>
      <c r="CT30" s="88">
        <f t="shared" si="15"/>
        <v>0</v>
      </c>
      <c r="CU30" s="96">
        <f t="shared" si="16"/>
        <v>0</v>
      </c>
      <c r="CV30" s="88">
        <f t="shared" si="20"/>
        <v>0</v>
      </c>
      <c r="CW30" s="145">
        <f t="shared" si="17"/>
        <v>0</v>
      </c>
      <c r="CX30" s="240"/>
      <c r="CY30" s="236"/>
      <c r="CZ30" s="91">
        <f t="shared" si="21"/>
        <v>0</v>
      </c>
      <c r="DA30" s="88">
        <f t="shared" si="22"/>
        <v>0</v>
      </c>
      <c r="DB30" s="88">
        <f t="shared" si="18"/>
        <v>0</v>
      </c>
      <c r="DC30" s="252">
        <f t="shared" si="19"/>
        <v>0</v>
      </c>
      <c r="DD30" s="288"/>
      <c r="DE30" s="208"/>
      <c r="DF30" s="167"/>
      <c r="DG30" s="93"/>
      <c r="DH30" s="94"/>
      <c r="DI30" s="17"/>
    </row>
    <row r="31" spans="1:113" ht="23.25" customHeight="1">
      <c r="A31" s="11"/>
      <c r="B31" s="12"/>
      <c r="C31" s="310" t="s">
        <v>374</v>
      </c>
      <c r="D31" s="13"/>
      <c r="E31" s="14"/>
      <c r="F31" s="13"/>
      <c r="G31" s="15"/>
      <c r="H31" s="284"/>
      <c r="I31" s="83" t="str">
        <f>IF(F31="","",VLOOKUP(F31,「参考」!$B$96:$C$139,2,0))</f>
        <v/>
      </c>
      <c r="J31" s="203"/>
      <c r="K31" s="88" t="str">
        <f>IF(M31="","",VLOOKUP(F31,「参考」!$B$4:$C$47,2,0))</f>
        <v/>
      </c>
      <c r="L31" s="31"/>
      <c r="M31" s="31"/>
      <c r="N31" s="84"/>
      <c r="O31" s="86"/>
      <c r="P31" s="188"/>
      <c r="Q31" s="89" t="str">
        <f>IF(S31="","",VLOOKUP(F31,「参考」!$B$50:$C$93,2,0))</f>
        <v/>
      </c>
      <c r="R31" s="85"/>
      <c r="S31" s="31"/>
      <c r="T31" s="84"/>
      <c r="U31" s="87"/>
      <c r="V31" s="188"/>
      <c r="W31" s="31" t="s">
        <v>125</v>
      </c>
      <c r="X31" s="85"/>
      <c r="Y31" s="31"/>
      <c r="Z31" s="85"/>
      <c r="AA31" s="87"/>
      <c r="AB31" s="200"/>
      <c r="AC31" s="31" t="s">
        <v>125</v>
      </c>
      <c r="AD31" s="85"/>
      <c r="AE31" s="31"/>
      <c r="AF31" s="85"/>
      <c r="AG31" s="87"/>
      <c r="AH31" s="188"/>
      <c r="AI31" s="31" t="s">
        <v>125</v>
      </c>
      <c r="AJ31" s="85"/>
      <c r="AK31" s="31"/>
      <c r="AL31" s="85"/>
      <c r="AM31" s="86"/>
      <c r="AN31" s="188"/>
      <c r="AO31" s="85" t="s">
        <v>126</v>
      </c>
      <c r="AP31" s="85"/>
      <c r="AQ31" s="31"/>
      <c r="AR31" s="85"/>
      <c r="AS31" s="87"/>
      <c r="AT31" s="203"/>
      <c r="AU31" s="85" t="s">
        <v>125</v>
      </c>
      <c r="AV31" s="85"/>
      <c r="AW31" s="31"/>
      <c r="AX31" s="85"/>
      <c r="AY31" s="85"/>
      <c r="AZ31" s="88">
        <f t="shared" si="10"/>
        <v>0</v>
      </c>
      <c r="BA31" s="89">
        <f t="shared" si="0"/>
        <v>0</v>
      </c>
      <c r="BB31" s="89">
        <f t="shared" si="1"/>
        <v>0</v>
      </c>
      <c r="BC31" s="90">
        <f t="shared" si="2"/>
        <v>0</v>
      </c>
      <c r="BD31" s="188"/>
      <c r="BE31" s="89" t="str">
        <f>IF(BG31="","",VLOOKUP(F31,「参考」!$B$142:$C$184,2,0))</f>
        <v/>
      </c>
      <c r="BF31" s="85"/>
      <c r="BG31" s="31"/>
      <c r="BH31" s="85"/>
      <c r="BI31" s="86"/>
      <c r="BJ31" s="203"/>
      <c r="BK31" s="85" t="s">
        <v>125</v>
      </c>
      <c r="BL31" s="85"/>
      <c r="BM31" s="31"/>
      <c r="BN31" s="85"/>
      <c r="BO31" s="87"/>
      <c r="BP31" s="203"/>
      <c r="BQ31" s="85" t="s">
        <v>126</v>
      </c>
      <c r="BR31" s="85"/>
      <c r="BS31" s="31"/>
      <c r="BT31" s="85"/>
      <c r="BU31" s="85"/>
      <c r="BV31" s="203"/>
      <c r="BW31" s="85" t="s">
        <v>125</v>
      </c>
      <c r="BX31" s="85"/>
      <c r="BY31" s="31"/>
      <c r="BZ31" s="85"/>
      <c r="CA31" s="85"/>
      <c r="CB31" s="203"/>
      <c r="CC31" s="85" t="s">
        <v>125</v>
      </c>
      <c r="CD31" s="85"/>
      <c r="CE31" s="31"/>
      <c r="CF31" s="85"/>
      <c r="CG31" s="85"/>
      <c r="CH31" s="88">
        <f t="shared" si="11"/>
        <v>0</v>
      </c>
      <c r="CI31" s="88">
        <f t="shared" si="3"/>
        <v>0</v>
      </c>
      <c r="CJ31" s="88">
        <f t="shared" si="4"/>
        <v>0</v>
      </c>
      <c r="CK31" s="92">
        <f t="shared" si="5"/>
        <v>0</v>
      </c>
      <c r="CL31" s="91">
        <f t="shared" si="6"/>
        <v>0</v>
      </c>
      <c r="CM31" s="92">
        <f t="shared" si="7"/>
        <v>0</v>
      </c>
      <c r="CN31" s="88">
        <f t="shared" si="8"/>
        <v>0</v>
      </c>
      <c r="CO31" s="88">
        <f t="shared" si="9"/>
        <v>0</v>
      </c>
      <c r="CP31" s="236"/>
      <c r="CQ31" s="258"/>
      <c r="CR31" s="188"/>
      <c r="CS31" s="31">
        <v>220</v>
      </c>
      <c r="CT31" s="88">
        <f t="shared" si="15"/>
        <v>0</v>
      </c>
      <c r="CU31" s="96">
        <f t="shared" si="16"/>
        <v>0</v>
      </c>
      <c r="CV31" s="88">
        <f t="shared" si="20"/>
        <v>0</v>
      </c>
      <c r="CW31" s="145">
        <f t="shared" si="17"/>
        <v>0</v>
      </c>
      <c r="CX31" s="240"/>
      <c r="CY31" s="236"/>
      <c r="CZ31" s="144">
        <f t="shared" si="21"/>
        <v>0</v>
      </c>
      <c r="DA31" s="96">
        <f t="shared" si="22"/>
        <v>0</v>
      </c>
      <c r="DB31" s="88">
        <f t="shared" si="18"/>
        <v>0</v>
      </c>
      <c r="DC31" s="252">
        <f t="shared" si="19"/>
        <v>0</v>
      </c>
      <c r="DD31" s="288"/>
      <c r="DE31" s="208"/>
      <c r="DF31" s="167"/>
      <c r="DG31" s="93"/>
      <c r="DH31" s="94"/>
      <c r="DI31" s="17"/>
    </row>
    <row r="32" spans="1:113" ht="23.25" customHeight="1">
      <c r="A32" s="11"/>
      <c r="B32" s="12"/>
      <c r="C32" s="310" t="s">
        <v>374</v>
      </c>
      <c r="D32" s="13"/>
      <c r="E32" s="14"/>
      <c r="F32" s="13"/>
      <c r="G32" s="15"/>
      <c r="H32" s="284"/>
      <c r="I32" s="83" t="str">
        <f>IF(F32="","",VLOOKUP(F32,「参考」!$B$96:$C$139,2,0))</f>
        <v/>
      </c>
      <c r="J32" s="203"/>
      <c r="K32" s="88" t="str">
        <f>IF(M32="","",VLOOKUP(F32,「参考」!$B$4:$C$47,2,0))</f>
        <v/>
      </c>
      <c r="L32" s="31"/>
      <c r="M32" s="31"/>
      <c r="N32" s="84"/>
      <c r="O32" s="86"/>
      <c r="P32" s="188"/>
      <c r="Q32" s="89" t="str">
        <f>IF(S32="","",VLOOKUP(F32,「参考」!$B$50:$C$93,2,0))</f>
        <v/>
      </c>
      <c r="R32" s="85"/>
      <c r="S32" s="31"/>
      <c r="T32" s="84"/>
      <c r="U32" s="87"/>
      <c r="V32" s="188"/>
      <c r="W32" s="31" t="s">
        <v>125</v>
      </c>
      <c r="X32" s="85"/>
      <c r="Y32" s="31"/>
      <c r="Z32" s="85"/>
      <c r="AA32" s="87"/>
      <c r="AB32" s="200"/>
      <c r="AC32" s="31" t="s">
        <v>125</v>
      </c>
      <c r="AD32" s="85"/>
      <c r="AE32" s="31"/>
      <c r="AF32" s="85"/>
      <c r="AG32" s="87"/>
      <c r="AH32" s="188"/>
      <c r="AI32" s="31" t="s">
        <v>125</v>
      </c>
      <c r="AJ32" s="85"/>
      <c r="AK32" s="31"/>
      <c r="AL32" s="85"/>
      <c r="AM32" s="86"/>
      <c r="AN32" s="188"/>
      <c r="AO32" s="85" t="s">
        <v>125</v>
      </c>
      <c r="AP32" s="85"/>
      <c r="AQ32" s="31"/>
      <c r="AR32" s="85"/>
      <c r="AS32" s="87"/>
      <c r="AT32" s="203"/>
      <c r="AU32" s="85" t="s">
        <v>126</v>
      </c>
      <c r="AV32" s="85"/>
      <c r="AW32" s="31"/>
      <c r="AX32" s="85"/>
      <c r="AY32" s="85"/>
      <c r="AZ32" s="88">
        <f t="shared" si="10"/>
        <v>0</v>
      </c>
      <c r="BA32" s="89">
        <f t="shared" si="0"/>
        <v>0</v>
      </c>
      <c r="BB32" s="89">
        <f t="shared" si="1"/>
        <v>0</v>
      </c>
      <c r="BC32" s="90">
        <f t="shared" si="2"/>
        <v>0</v>
      </c>
      <c r="BD32" s="188"/>
      <c r="BE32" s="89" t="str">
        <f>IF(BG32="","",VLOOKUP(F32,「参考」!$B$142:$C$184,2,0))</f>
        <v/>
      </c>
      <c r="BF32" s="85"/>
      <c r="BG32" s="31"/>
      <c r="BH32" s="85"/>
      <c r="BI32" s="86"/>
      <c r="BJ32" s="203"/>
      <c r="BK32" s="85" t="s">
        <v>125</v>
      </c>
      <c r="BL32" s="85"/>
      <c r="BM32" s="31"/>
      <c r="BN32" s="85"/>
      <c r="BO32" s="87"/>
      <c r="BP32" s="203"/>
      <c r="BQ32" s="85" t="s">
        <v>125</v>
      </c>
      <c r="BR32" s="85"/>
      <c r="BS32" s="31"/>
      <c r="BT32" s="85"/>
      <c r="BU32" s="85"/>
      <c r="BV32" s="203"/>
      <c r="BW32" s="85" t="s">
        <v>125</v>
      </c>
      <c r="BX32" s="85"/>
      <c r="BY32" s="31"/>
      <c r="BZ32" s="85"/>
      <c r="CA32" s="85"/>
      <c r="CB32" s="203"/>
      <c r="CC32" s="85" t="s">
        <v>125</v>
      </c>
      <c r="CD32" s="85"/>
      <c r="CE32" s="31"/>
      <c r="CF32" s="85"/>
      <c r="CG32" s="85"/>
      <c r="CH32" s="88">
        <f t="shared" si="11"/>
        <v>0</v>
      </c>
      <c r="CI32" s="88">
        <f t="shared" si="3"/>
        <v>0</v>
      </c>
      <c r="CJ32" s="88">
        <f t="shared" si="4"/>
        <v>0</v>
      </c>
      <c r="CK32" s="92">
        <f t="shared" si="5"/>
        <v>0</v>
      </c>
      <c r="CL32" s="91">
        <f t="shared" si="6"/>
        <v>0</v>
      </c>
      <c r="CM32" s="92">
        <f t="shared" si="7"/>
        <v>0</v>
      </c>
      <c r="CN32" s="88">
        <f t="shared" si="8"/>
        <v>0</v>
      </c>
      <c r="CO32" s="88">
        <f t="shared" si="9"/>
        <v>0</v>
      </c>
      <c r="CP32" s="236"/>
      <c r="CQ32" s="258"/>
      <c r="CR32" s="188"/>
      <c r="CS32" s="31">
        <v>220</v>
      </c>
      <c r="CT32" s="88">
        <f t="shared" si="15"/>
        <v>0</v>
      </c>
      <c r="CU32" s="96">
        <f t="shared" si="16"/>
        <v>0</v>
      </c>
      <c r="CV32" s="88">
        <f t="shared" si="20"/>
        <v>0</v>
      </c>
      <c r="CW32" s="145">
        <f t="shared" si="17"/>
        <v>0</v>
      </c>
      <c r="CX32" s="240"/>
      <c r="CY32" s="236"/>
      <c r="CZ32" s="91">
        <f t="shared" si="21"/>
        <v>0</v>
      </c>
      <c r="DA32" s="88">
        <f t="shared" si="22"/>
        <v>0</v>
      </c>
      <c r="DB32" s="88">
        <f t="shared" si="18"/>
        <v>0</v>
      </c>
      <c r="DC32" s="252">
        <f t="shared" si="19"/>
        <v>0</v>
      </c>
      <c r="DD32" s="288"/>
      <c r="DE32" s="208"/>
      <c r="DF32" s="167"/>
      <c r="DG32" s="93"/>
      <c r="DH32" s="94"/>
      <c r="DI32" s="17"/>
    </row>
    <row r="33" spans="1:113" ht="23.25" customHeight="1">
      <c r="A33" s="11"/>
      <c r="B33" s="12"/>
      <c r="C33" s="310" t="s">
        <v>374</v>
      </c>
      <c r="D33" s="13"/>
      <c r="E33" s="14"/>
      <c r="F33" s="13"/>
      <c r="G33" s="15"/>
      <c r="H33" s="284"/>
      <c r="I33" s="83" t="str">
        <f>IF(F33="","",VLOOKUP(F33,「参考」!$B$96:$C$139,2,0))</f>
        <v/>
      </c>
      <c r="J33" s="203"/>
      <c r="K33" s="88" t="str">
        <f>IF(M33="","",VLOOKUP(F33,「参考」!$B$4:$C$47,2,0))</f>
        <v/>
      </c>
      <c r="L33" s="31"/>
      <c r="M33" s="31"/>
      <c r="N33" s="84"/>
      <c r="O33" s="86"/>
      <c r="P33" s="188"/>
      <c r="Q33" s="89" t="str">
        <f>IF(S33="","",VLOOKUP(F33,「参考」!$B$50:$C$93,2,0))</f>
        <v/>
      </c>
      <c r="R33" s="85"/>
      <c r="S33" s="31"/>
      <c r="T33" s="84"/>
      <c r="U33" s="87"/>
      <c r="V33" s="188"/>
      <c r="W33" s="31" t="s">
        <v>125</v>
      </c>
      <c r="X33" s="85"/>
      <c r="Y33" s="31"/>
      <c r="Z33" s="85"/>
      <c r="AA33" s="87"/>
      <c r="AB33" s="200"/>
      <c r="AC33" s="31" t="s">
        <v>125</v>
      </c>
      <c r="AD33" s="85"/>
      <c r="AE33" s="31"/>
      <c r="AF33" s="85"/>
      <c r="AG33" s="87"/>
      <c r="AH33" s="188"/>
      <c r="AI33" s="31" t="s">
        <v>126</v>
      </c>
      <c r="AJ33" s="85"/>
      <c r="AK33" s="31"/>
      <c r="AL33" s="85"/>
      <c r="AM33" s="86"/>
      <c r="AN33" s="188"/>
      <c r="AO33" s="85" t="s">
        <v>125</v>
      </c>
      <c r="AP33" s="85"/>
      <c r="AQ33" s="31"/>
      <c r="AR33" s="85"/>
      <c r="AS33" s="87"/>
      <c r="AT33" s="203"/>
      <c r="AU33" s="85" t="s">
        <v>125</v>
      </c>
      <c r="AV33" s="85"/>
      <c r="AW33" s="31"/>
      <c r="AX33" s="85"/>
      <c r="AY33" s="85"/>
      <c r="AZ33" s="88">
        <f t="shared" si="10"/>
        <v>0</v>
      </c>
      <c r="BA33" s="89">
        <f t="shared" si="0"/>
        <v>0</v>
      </c>
      <c r="BB33" s="89">
        <f t="shared" si="1"/>
        <v>0</v>
      </c>
      <c r="BC33" s="90">
        <f t="shared" si="2"/>
        <v>0</v>
      </c>
      <c r="BD33" s="188"/>
      <c r="BE33" s="89" t="str">
        <f>IF(BG33="","",VLOOKUP(F33,「参考」!$B$142:$C$184,2,0))</f>
        <v/>
      </c>
      <c r="BF33" s="85"/>
      <c r="BG33" s="31"/>
      <c r="BH33" s="85"/>
      <c r="BI33" s="86"/>
      <c r="BJ33" s="203"/>
      <c r="BK33" s="85" t="s">
        <v>125</v>
      </c>
      <c r="BL33" s="85"/>
      <c r="BM33" s="31"/>
      <c r="BN33" s="85"/>
      <c r="BO33" s="87"/>
      <c r="BP33" s="203"/>
      <c r="BQ33" s="85" t="s">
        <v>125</v>
      </c>
      <c r="BR33" s="85"/>
      <c r="BS33" s="31"/>
      <c r="BT33" s="85"/>
      <c r="BU33" s="85"/>
      <c r="BV33" s="203"/>
      <c r="BW33" s="85" t="s">
        <v>125</v>
      </c>
      <c r="BX33" s="85"/>
      <c r="BY33" s="31"/>
      <c r="BZ33" s="85"/>
      <c r="CA33" s="85"/>
      <c r="CB33" s="203"/>
      <c r="CC33" s="85" t="s">
        <v>125</v>
      </c>
      <c r="CD33" s="85"/>
      <c r="CE33" s="31"/>
      <c r="CF33" s="85"/>
      <c r="CG33" s="85"/>
      <c r="CH33" s="88">
        <f t="shared" si="11"/>
        <v>0</v>
      </c>
      <c r="CI33" s="88">
        <f t="shared" si="3"/>
        <v>0</v>
      </c>
      <c r="CJ33" s="88">
        <f t="shared" si="4"/>
        <v>0</v>
      </c>
      <c r="CK33" s="92">
        <f t="shared" si="5"/>
        <v>0</v>
      </c>
      <c r="CL33" s="91">
        <f t="shared" si="6"/>
        <v>0</v>
      </c>
      <c r="CM33" s="92">
        <f t="shared" si="7"/>
        <v>0</v>
      </c>
      <c r="CN33" s="88">
        <f t="shared" si="8"/>
        <v>0</v>
      </c>
      <c r="CO33" s="88">
        <f t="shared" si="9"/>
        <v>0</v>
      </c>
      <c r="CP33" s="236"/>
      <c r="CQ33" s="258"/>
      <c r="CR33" s="188"/>
      <c r="CS33" s="31">
        <v>220</v>
      </c>
      <c r="CT33" s="88">
        <f t="shared" si="15"/>
        <v>0</v>
      </c>
      <c r="CU33" s="96">
        <f t="shared" si="16"/>
        <v>0</v>
      </c>
      <c r="CV33" s="88">
        <f t="shared" si="20"/>
        <v>0</v>
      </c>
      <c r="CW33" s="145">
        <f t="shared" si="17"/>
        <v>0</v>
      </c>
      <c r="CX33" s="240"/>
      <c r="CY33" s="236"/>
      <c r="CZ33" s="144">
        <f t="shared" si="21"/>
        <v>0</v>
      </c>
      <c r="DA33" s="96">
        <f t="shared" si="22"/>
        <v>0</v>
      </c>
      <c r="DB33" s="88">
        <f t="shared" si="18"/>
        <v>0</v>
      </c>
      <c r="DC33" s="252">
        <f t="shared" si="19"/>
        <v>0</v>
      </c>
      <c r="DD33" s="288"/>
      <c r="DE33" s="208"/>
      <c r="DF33" s="167"/>
      <c r="DG33" s="93"/>
      <c r="DH33" s="94"/>
      <c r="DI33" s="17"/>
    </row>
    <row r="34" spans="1:113" ht="23.25" customHeight="1">
      <c r="A34" s="11"/>
      <c r="B34" s="12"/>
      <c r="C34" s="310" t="s">
        <v>374</v>
      </c>
      <c r="D34" s="13"/>
      <c r="E34" s="14"/>
      <c r="F34" s="13"/>
      <c r="G34" s="15"/>
      <c r="H34" s="284"/>
      <c r="I34" s="83" t="str">
        <f>IF(F34="","",VLOOKUP(F34,「参考」!$B$96:$C$139,2,0))</f>
        <v/>
      </c>
      <c r="J34" s="203"/>
      <c r="K34" s="88" t="str">
        <f>IF(M34="","",VLOOKUP(F34,「参考」!$B$4:$C$47,2,0))</f>
        <v/>
      </c>
      <c r="L34" s="31"/>
      <c r="M34" s="31"/>
      <c r="N34" s="84"/>
      <c r="O34" s="86"/>
      <c r="P34" s="188"/>
      <c r="Q34" s="89" t="str">
        <f>IF(S34="","",VLOOKUP(F34,「参考」!$B$50:$C$93,2,0))</f>
        <v/>
      </c>
      <c r="R34" s="85"/>
      <c r="S34" s="31"/>
      <c r="T34" s="84"/>
      <c r="U34" s="87"/>
      <c r="V34" s="188"/>
      <c r="W34" s="31" t="s">
        <v>125</v>
      </c>
      <c r="X34" s="85"/>
      <c r="Y34" s="31"/>
      <c r="Z34" s="85"/>
      <c r="AA34" s="87"/>
      <c r="AB34" s="200"/>
      <c r="AC34" s="31" t="s">
        <v>125</v>
      </c>
      <c r="AD34" s="85"/>
      <c r="AE34" s="31"/>
      <c r="AF34" s="85"/>
      <c r="AG34" s="87"/>
      <c r="AH34" s="188"/>
      <c r="AI34" s="31" t="s">
        <v>125</v>
      </c>
      <c r="AJ34" s="85"/>
      <c r="AK34" s="31"/>
      <c r="AL34" s="85"/>
      <c r="AM34" s="86"/>
      <c r="AN34" s="188"/>
      <c r="AO34" s="85" t="s">
        <v>125</v>
      </c>
      <c r="AP34" s="85"/>
      <c r="AQ34" s="31"/>
      <c r="AR34" s="85"/>
      <c r="AS34" s="87"/>
      <c r="AT34" s="203"/>
      <c r="AU34" s="85" t="s">
        <v>125</v>
      </c>
      <c r="AV34" s="85"/>
      <c r="AW34" s="31"/>
      <c r="AX34" s="85"/>
      <c r="AY34" s="85"/>
      <c r="AZ34" s="88">
        <f t="shared" si="10"/>
        <v>0</v>
      </c>
      <c r="BA34" s="89">
        <f t="shared" si="0"/>
        <v>0</v>
      </c>
      <c r="BB34" s="89">
        <f t="shared" si="1"/>
        <v>0</v>
      </c>
      <c r="BC34" s="90">
        <f t="shared" si="2"/>
        <v>0</v>
      </c>
      <c r="BD34" s="188"/>
      <c r="BE34" s="89" t="str">
        <f>IF(BG34="","",VLOOKUP(F34,「参考」!$B$142:$C$184,2,0))</f>
        <v/>
      </c>
      <c r="BF34" s="85"/>
      <c r="BG34" s="31"/>
      <c r="BH34" s="85"/>
      <c r="BI34" s="86"/>
      <c r="BJ34" s="203"/>
      <c r="BK34" s="85" t="s">
        <v>126</v>
      </c>
      <c r="BL34" s="85"/>
      <c r="BM34" s="31"/>
      <c r="BN34" s="85"/>
      <c r="BO34" s="87"/>
      <c r="BP34" s="203"/>
      <c r="BQ34" s="85" t="s">
        <v>125</v>
      </c>
      <c r="BR34" s="85"/>
      <c r="BS34" s="31"/>
      <c r="BT34" s="85"/>
      <c r="BU34" s="85"/>
      <c r="BV34" s="203"/>
      <c r="BW34" s="85" t="s">
        <v>126</v>
      </c>
      <c r="BX34" s="85"/>
      <c r="BY34" s="31"/>
      <c r="BZ34" s="85"/>
      <c r="CA34" s="85"/>
      <c r="CB34" s="203"/>
      <c r="CC34" s="85" t="s">
        <v>125</v>
      </c>
      <c r="CD34" s="85"/>
      <c r="CE34" s="31"/>
      <c r="CF34" s="85"/>
      <c r="CG34" s="85"/>
      <c r="CH34" s="88">
        <f t="shared" si="11"/>
        <v>0</v>
      </c>
      <c r="CI34" s="88">
        <f t="shared" si="3"/>
        <v>0</v>
      </c>
      <c r="CJ34" s="88">
        <f t="shared" si="4"/>
        <v>0</v>
      </c>
      <c r="CK34" s="92">
        <f t="shared" si="5"/>
        <v>0</v>
      </c>
      <c r="CL34" s="91">
        <f t="shared" si="6"/>
        <v>0</v>
      </c>
      <c r="CM34" s="92">
        <f t="shared" si="7"/>
        <v>0</v>
      </c>
      <c r="CN34" s="88">
        <f t="shared" si="8"/>
        <v>0</v>
      </c>
      <c r="CO34" s="88">
        <f t="shared" si="9"/>
        <v>0</v>
      </c>
      <c r="CP34" s="236"/>
      <c r="CQ34" s="258"/>
      <c r="CR34" s="188"/>
      <c r="CS34" s="31">
        <v>220</v>
      </c>
      <c r="CT34" s="88">
        <f t="shared" si="15"/>
        <v>0</v>
      </c>
      <c r="CU34" s="96">
        <f t="shared" si="16"/>
        <v>0</v>
      </c>
      <c r="CV34" s="88">
        <f t="shared" si="20"/>
        <v>0</v>
      </c>
      <c r="CW34" s="145">
        <f t="shared" si="17"/>
        <v>0</v>
      </c>
      <c r="CX34" s="240"/>
      <c r="CY34" s="236"/>
      <c r="CZ34" s="91">
        <f t="shared" si="21"/>
        <v>0</v>
      </c>
      <c r="DA34" s="88">
        <f t="shared" si="22"/>
        <v>0</v>
      </c>
      <c r="DB34" s="88">
        <f t="shared" si="18"/>
        <v>0</v>
      </c>
      <c r="DC34" s="252">
        <f t="shared" si="19"/>
        <v>0</v>
      </c>
      <c r="DD34" s="288"/>
      <c r="DE34" s="208"/>
      <c r="DF34" s="167"/>
      <c r="DG34" s="93"/>
      <c r="DH34" s="94"/>
      <c r="DI34" s="17"/>
    </row>
    <row r="35" spans="1:113" ht="23.25" customHeight="1">
      <c r="A35" s="11"/>
      <c r="B35" s="12"/>
      <c r="C35" s="310" t="s">
        <v>374</v>
      </c>
      <c r="D35" s="13"/>
      <c r="E35" s="14"/>
      <c r="F35" s="13"/>
      <c r="G35" s="15"/>
      <c r="H35" s="284"/>
      <c r="I35" s="83" t="str">
        <f>IF(F35="","",VLOOKUP(F35,「参考」!$B$96:$C$139,2,0))</f>
        <v/>
      </c>
      <c r="J35" s="203"/>
      <c r="K35" s="88" t="str">
        <f>IF(M35="","",VLOOKUP(F35,「参考」!$B$4:$C$47,2,0))</f>
        <v/>
      </c>
      <c r="L35" s="31"/>
      <c r="M35" s="31"/>
      <c r="N35" s="84"/>
      <c r="O35" s="86"/>
      <c r="P35" s="188"/>
      <c r="Q35" s="89" t="str">
        <f>IF(S35="","",VLOOKUP(F35,「参考」!$B$50:$C$93,2,0))</f>
        <v/>
      </c>
      <c r="R35" s="85"/>
      <c r="S35" s="31"/>
      <c r="T35" s="84"/>
      <c r="U35" s="87"/>
      <c r="V35" s="188"/>
      <c r="W35" s="31" t="s">
        <v>125</v>
      </c>
      <c r="X35" s="85"/>
      <c r="Y35" s="31"/>
      <c r="Z35" s="85"/>
      <c r="AA35" s="87"/>
      <c r="AB35" s="200"/>
      <c r="AC35" s="31" t="s">
        <v>125</v>
      </c>
      <c r="AD35" s="85"/>
      <c r="AE35" s="31"/>
      <c r="AF35" s="85"/>
      <c r="AG35" s="87"/>
      <c r="AH35" s="188"/>
      <c r="AI35" s="31" t="s">
        <v>125</v>
      </c>
      <c r="AJ35" s="85"/>
      <c r="AK35" s="31"/>
      <c r="AL35" s="85"/>
      <c r="AM35" s="86"/>
      <c r="AN35" s="188"/>
      <c r="AO35" s="85" t="s">
        <v>125</v>
      </c>
      <c r="AP35" s="85"/>
      <c r="AQ35" s="31"/>
      <c r="AR35" s="85"/>
      <c r="AS35" s="87"/>
      <c r="AT35" s="203"/>
      <c r="AU35" s="85" t="s">
        <v>125</v>
      </c>
      <c r="AV35" s="85"/>
      <c r="AW35" s="31"/>
      <c r="AX35" s="85"/>
      <c r="AY35" s="85"/>
      <c r="AZ35" s="88">
        <f t="shared" si="10"/>
        <v>0</v>
      </c>
      <c r="BA35" s="89">
        <f t="shared" si="0"/>
        <v>0</v>
      </c>
      <c r="BB35" s="89">
        <f t="shared" si="1"/>
        <v>0</v>
      </c>
      <c r="BC35" s="90">
        <f t="shared" si="2"/>
        <v>0</v>
      </c>
      <c r="BD35" s="188"/>
      <c r="BE35" s="89" t="str">
        <f>IF(BG35="","",VLOOKUP(F35,「参考」!$B$142:$C$184,2,0))</f>
        <v/>
      </c>
      <c r="BF35" s="85"/>
      <c r="BG35" s="31"/>
      <c r="BH35" s="85"/>
      <c r="BI35" s="86"/>
      <c r="BJ35" s="203"/>
      <c r="BK35" s="85" t="s">
        <v>125</v>
      </c>
      <c r="BL35" s="85"/>
      <c r="BM35" s="31"/>
      <c r="BN35" s="85"/>
      <c r="BO35" s="87"/>
      <c r="BP35" s="203"/>
      <c r="BQ35" s="85" t="s">
        <v>125</v>
      </c>
      <c r="BR35" s="85"/>
      <c r="BS35" s="31"/>
      <c r="BT35" s="85"/>
      <c r="BU35" s="85"/>
      <c r="BV35" s="203"/>
      <c r="BW35" s="85" t="s">
        <v>125</v>
      </c>
      <c r="BX35" s="85"/>
      <c r="BY35" s="31"/>
      <c r="BZ35" s="85"/>
      <c r="CA35" s="85"/>
      <c r="CB35" s="203"/>
      <c r="CC35" s="85" t="s">
        <v>125</v>
      </c>
      <c r="CD35" s="85"/>
      <c r="CE35" s="31"/>
      <c r="CF35" s="85"/>
      <c r="CG35" s="85"/>
      <c r="CH35" s="88">
        <f t="shared" si="11"/>
        <v>0</v>
      </c>
      <c r="CI35" s="88">
        <f t="shared" si="3"/>
        <v>0</v>
      </c>
      <c r="CJ35" s="88">
        <f t="shared" si="4"/>
        <v>0</v>
      </c>
      <c r="CK35" s="92">
        <f t="shared" si="5"/>
        <v>0</v>
      </c>
      <c r="CL35" s="91">
        <f t="shared" si="6"/>
        <v>0</v>
      </c>
      <c r="CM35" s="92">
        <f t="shared" si="7"/>
        <v>0</v>
      </c>
      <c r="CN35" s="88">
        <f t="shared" si="8"/>
        <v>0</v>
      </c>
      <c r="CO35" s="88">
        <f t="shared" si="9"/>
        <v>0</v>
      </c>
      <c r="CP35" s="236"/>
      <c r="CQ35" s="258"/>
      <c r="CR35" s="188"/>
      <c r="CS35" s="31">
        <v>220</v>
      </c>
      <c r="CT35" s="88">
        <f t="shared" si="15"/>
        <v>0</v>
      </c>
      <c r="CU35" s="96">
        <f t="shared" si="16"/>
        <v>0</v>
      </c>
      <c r="CV35" s="88">
        <f t="shared" si="20"/>
        <v>0</v>
      </c>
      <c r="CW35" s="145">
        <f t="shared" si="17"/>
        <v>0</v>
      </c>
      <c r="CX35" s="240"/>
      <c r="CY35" s="236"/>
      <c r="CZ35" s="144">
        <f t="shared" si="21"/>
        <v>0</v>
      </c>
      <c r="DA35" s="96">
        <f t="shared" si="22"/>
        <v>0</v>
      </c>
      <c r="DB35" s="88">
        <f t="shared" si="18"/>
        <v>0</v>
      </c>
      <c r="DC35" s="252">
        <f t="shared" si="19"/>
        <v>0</v>
      </c>
      <c r="DD35" s="288"/>
      <c r="DE35" s="208"/>
      <c r="DF35" s="167"/>
      <c r="DG35" s="93"/>
      <c r="DH35" s="94"/>
      <c r="DI35" s="17"/>
    </row>
    <row r="36" spans="1:113" ht="23.25" customHeight="1">
      <c r="A36" s="11"/>
      <c r="B36" s="12"/>
      <c r="C36" s="310" t="s">
        <v>374</v>
      </c>
      <c r="D36" s="13"/>
      <c r="E36" s="14"/>
      <c r="F36" s="13"/>
      <c r="G36" s="15"/>
      <c r="H36" s="284"/>
      <c r="I36" s="83" t="str">
        <f>IF(F36="","",VLOOKUP(F36,「参考」!$B$96:$C$139,2,0))</f>
        <v/>
      </c>
      <c r="J36" s="203"/>
      <c r="K36" s="88" t="str">
        <f>IF(M36="","",VLOOKUP(F36,「参考」!$B$4:$C$47,2,0))</f>
        <v/>
      </c>
      <c r="L36" s="31"/>
      <c r="M36" s="31"/>
      <c r="N36" s="84"/>
      <c r="O36" s="86"/>
      <c r="P36" s="188"/>
      <c r="Q36" s="89" t="str">
        <f>IF(S36="","",VLOOKUP(F36,「参考」!$B$50:$C$93,2,0))</f>
        <v/>
      </c>
      <c r="R36" s="85"/>
      <c r="S36" s="31"/>
      <c r="T36" s="84"/>
      <c r="U36" s="87"/>
      <c r="V36" s="188"/>
      <c r="W36" s="31" t="s">
        <v>125</v>
      </c>
      <c r="X36" s="85"/>
      <c r="Y36" s="31"/>
      <c r="Z36" s="85"/>
      <c r="AA36" s="87"/>
      <c r="AB36" s="200"/>
      <c r="AC36" s="31" t="s">
        <v>125</v>
      </c>
      <c r="AD36" s="85"/>
      <c r="AE36" s="31"/>
      <c r="AF36" s="85"/>
      <c r="AG36" s="87"/>
      <c r="AH36" s="188"/>
      <c r="AI36" s="31" t="s">
        <v>125</v>
      </c>
      <c r="AJ36" s="85"/>
      <c r="AK36" s="31"/>
      <c r="AL36" s="85"/>
      <c r="AM36" s="86"/>
      <c r="AN36" s="188"/>
      <c r="AO36" s="85" t="s">
        <v>125</v>
      </c>
      <c r="AP36" s="85"/>
      <c r="AQ36" s="31"/>
      <c r="AR36" s="85"/>
      <c r="AS36" s="87"/>
      <c r="AT36" s="203"/>
      <c r="AU36" s="85" t="s">
        <v>125</v>
      </c>
      <c r="AV36" s="85"/>
      <c r="AW36" s="31"/>
      <c r="AX36" s="85"/>
      <c r="AY36" s="85"/>
      <c r="AZ36" s="88">
        <f t="shared" si="10"/>
        <v>0</v>
      </c>
      <c r="BA36" s="89">
        <f t="shared" si="0"/>
        <v>0</v>
      </c>
      <c r="BB36" s="89">
        <f t="shared" si="1"/>
        <v>0</v>
      </c>
      <c r="BC36" s="90">
        <f t="shared" si="2"/>
        <v>0</v>
      </c>
      <c r="BD36" s="188"/>
      <c r="BE36" s="89" t="str">
        <f>IF(BG36="","",VLOOKUP(F36,「参考」!$B$142:$C$184,2,0))</f>
        <v/>
      </c>
      <c r="BF36" s="85"/>
      <c r="BG36" s="31"/>
      <c r="BH36" s="85"/>
      <c r="BI36" s="86"/>
      <c r="BJ36" s="203"/>
      <c r="BK36" s="85" t="s">
        <v>125</v>
      </c>
      <c r="BL36" s="85"/>
      <c r="BM36" s="31"/>
      <c r="BN36" s="85"/>
      <c r="BO36" s="87"/>
      <c r="BP36" s="203"/>
      <c r="BQ36" s="85" t="s">
        <v>125</v>
      </c>
      <c r="BR36" s="85"/>
      <c r="BS36" s="31"/>
      <c r="BT36" s="85"/>
      <c r="BU36" s="85"/>
      <c r="BV36" s="203"/>
      <c r="BW36" s="85" t="s">
        <v>125</v>
      </c>
      <c r="BX36" s="85"/>
      <c r="BY36" s="31"/>
      <c r="BZ36" s="85"/>
      <c r="CA36" s="85"/>
      <c r="CB36" s="203"/>
      <c r="CC36" s="85" t="s">
        <v>125</v>
      </c>
      <c r="CD36" s="85"/>
      <c r="CE36" s="31"/>
      <c r="CF36" s="85"/>
      <c r="CG36" s="85"/>
      <c r="CH36" s="88">
        <f t="shared" si="11"/>
        <v>0</v>
      </c>
      <c r="CI36" s="88">
        <f t="shared" si="3"/>
        <v>0</v>
      </c>
      <c r="CJ36" s="88">
        <f t="shared" si="4"/>
        <v>0</v>
      </c>
      <c r="CK36" s="92">
        <f t="shared" si="5"/>
        <v>0</v>
      </c>
      <c r="CL36" s="91">
        <f t="shared" si="6"/>
        <v>0</v>
      </c>
      <c r="CM36" s="92">
        <f t="shared" si="7"/>
        <v>0</v>
      </c>
      <c r="CN36" s="88">
        <f t="shared" si="8"/>
        <v>0</v>
      </c>
      <c r="CO36" s="88">
        <f t="shared" si="9"/>
        <v>0</v>
      </c>
      <c r="CP36" s="236"/>
      <c r="CQ36" s="258"/>
      <c r="CR36" s="188"/>
      <c r="CS36" s="31">
        <v>220</v>
      </c>
      <c r="CT36" s="88">
        <f t="shared" si="15"/>
        <v>0</v>
      </c>
      <c r="CU36" s="96">
        <f t="shared" si="16"/>
        <v>0</v>
      </c>
      <c r="CV36" s="88">
        <f t="shared" si="20"/>
        <v>0</v>
      </c>
      <c r="CW36" s="145">
        <f t="shared" si="17"/>
        <v>0</v>
      </c>
      <c r="CX36" s="240"/>
      <c r="CY36" s="236"/>
      <c r="CZ36" s="91">
        <f t="shared" si="21"/>
        <v>0</v>
      </c>
      <c r="DA36" s="88">
        <f t="shared" si="22"/>
        <v>0</v>
      </c>
      <c r="DB36" s="88">
        <f t="shared" si="18"/>
        <v>0</v>
      </c>
      <c r="DC36" s="252">
        <f t="shared" si="19"/>
        <v>0</v>
      </c>
      <c r="DD36" s="288"/>
      <c r="DE36" s="208"/>
      <c r="DF36" s="167"/>
      <c r="DG36" s="93"/>
      <c r="DH36" s="94"/>
      <c r="DI36" s="17"/>
    </row>
    <row r="37" spans="1:113" ht="23.25" customHeight="1">
      <c r="A37" s="4"/>
      <c r="B37" s="5"/>
      <c r="C37" s="310" t="s">
        <v>374</v>
      </c>
      <c r="D37" s="10"/>
      <c r="E37" s="7"/>
      <c r="F37" s="10"/>
      <c r="G37" s="8"/>
      <c r="H37" s="284"/>
      <c r="I37" s="83" t="str">
        <f>IF(F37="","",VLOOKUP(F37,「参考」!$B$96:$C$139,2,0))</f>
        <v/>
      </c>
      <c r="J37" s="202"/>
      <c r="K37" s="196" t="str">
        <f>IF(M37="","",VLOOKUP(F37,「参考」!$B$4:$C$47,2,0))</f>
        <v/>
      </c>
      <c r="L37" s="30"/>
      <c r="M37" s="30"/>
      <c r="N37" s="95"/>
      <c r="O37" s="81"/>
      <c r="P37" s="187"/>
      <c r="Q37" s="57" t="str">
        <f>IF(S37="","",VLOOKUP(F37,「参考」!$B$50:$C$93,2,0))</f>
        <v/>
      </c>
      <c r="R37" s="80"/>
      <c r="S37" s="30"/>
      <c r="T37" s="95"/>
      <c r="U37" s="82"/>
      <c r="V37" s="187"/>
      <c r="W37" s="30" t="s">
        <v>125</v>
      </c>
      <c r="X37" s="80"/>
      <c r="Y37" s="30"/>
      <c r="Z37" s="80"/>
      <c r="AA37" s="82"/>
      <c r="AB37" s="199"/>
      <c r="AC37" s="30" t="s">
        <v>125</v>
      </c>
      <c r="AD37" s="80"/>
      <c r="AE37" s="30"/>
      <c r="AF37" s="80"/>
      <c r="AG37" s="82"/>
      <c r="AH37" s="187"/>
      <c r="AI37" s="30" t="s">
        <v>125</v>
      </c>
      <c r="AJ37" s="80"/>
      <c r="AK37" s="30"/>
      <c r="AL37" s="80"/>
      <c r="AM37" s="81"/>
      <c r="AN37" s="187"/>
      <c r="AO37" s="80" t="s">
        <v>125</v>
      </c>
      <c r="AP37" s="80"/>
      <c r="AQ37" s="30"/>
      <c r="AR37" s="80"/>
      <c r="AS37" s="82"/>
      <c r="AT37" s="202"/>
      <c r="AU37" s="80" t="s">
        <v>125</v>
      </c>
      <c r="AV37" s="80"/>
      <c r="AW37" s="30"/>
      <c r="AX37" s="80"/>
      <c r="AY37" s="80"/>
      <c r="AZ37" s="154">
        <f t="shared" si="10"/>
        <v>0</v>
      </c>
      <c r="BA37" s="153">
        <f t="shared" si="0"/>
        <v>0</v>
      </c>
      <c r="BB37" s="153">
        <f t="shared" si="1"/>
        <v>0</v>
      </c>
      <c r="BC37" s="98">
        <f t="shared" si="2"/>
        <v>0</v>
      </c>
      <c r="BD37" s="187"/>
      <c r="BE37" s="57" t="str">
        <f>IF(BG37="","",VLOOKUP(F37,「参考」!$B$142:$C$184,2,0))</f>
        <v/>
      </c>
      <c r="BF37" s="80"/>
      <c r="BG37" s="30"/>
      <c r="BH37" s="80"/>
      <c r="BI37" s="81"/>
      <c r="BJ37" s="202"/>
      <c r="BK37" s="151" t="s">
        <v>125</v>
      </c>
      <c r="BL37" s="151"/>
      <c r="BM37" s="150"/>
      <c r="BN37" s="151"/>
      <c r="BO37" s="152"/>
      <c r="BP37" s="202"/>
      <c r="BQ37" s="80" t="s">
        <v>125</v>
      </c>
      <c r="BR37" s="80"/>
      <c r="BS37" s="30"/>
      <c r="BT37" s="80"/>
      <c r="BU37" s="80"/>
      <c r="BV37" s="202"/>
      <c r="BW37" s="80" t="s">
        <v>125</v>
      </c>
      <c r="BX37" s="80"/>
      <c r="BY37" s="30"/>
      <c r="BZ37" s="80"/>
      <c r="CA37" s="80"/>
      <c r="CB37" s="202"/>
      <c r="CC37" s="80" t="s">
        <v>126</v>
      </c>
      <c r="CD37" s="80"/>
      <c r="CE37" s="30"/>
      <c r="CF37" s="80"/>
      <c r="CG37" s="80"/>
      <c r="CH37" s="96">
        <f t="shared" si="11"/>
        <v>0</v>
      </c>
      <c r="CI37" s="96">
        <f t="shared" si="3"/>
        <v>0</v>
      </c>
      <c r="CJ37" s="96">
        <f t="shared" si="4"/>
        <v>0</v>
      </c>
      <c r="CK37" s="145">
        <f t="shared" si="5"/>
        <v>0</v>
      </c>
      <c r="CL37" s="99">
        <f t="shared" si="6"/>
        <v>0</v>
      </c>
      <c r="CM37" s="100">
        <f t="shared" si="7"/>
        <v>0</v>
      </c>
      <c r="CN37" s="97">
        <f t="shared" si="8"/>
        <v>0</v>
      </c>
      <c r="CO37" s="153">
        <f t="shared" si="9"/>
        <v>0</v>
      </c>
      <c r="CP37" s="236"/>
      <c r="CQ37" s="258"/>
      <c r="CR37" s="187"/>
      <c r="CS37" s="30">
        <v>220</v>
      </c>
      <c r="CT37" s="88">
        <f t="shared" si="15"/>
        <v>0</v>
      </c>
      <c r="CU37" s="96">
        <f t="shared" si="16"/>
        <v>0</v>
      </c>
      <c r="CV37" s="196">
        <f t="shared" si="20"/>
        <v>0</v>
      </c>
      <c r="CW37" s="145">
        <f t="shared" si="17"/>
        <v>0</v>
      </c>
      <c r="CX37" s="240"/>
      <c r="CY37" s="236"/>
      <c r="CZ37" s="99">
        <f t="shared" si="21"/>
        <v>0</v>
      </c>
      <c r="DA37" s="97">
        <f t="shared" si="22"/>
        <v>0</v>
      </c>
      <c r="DB37" s="88">
        <f t="shared" si="18"/>
        <v>0</v>
      </c>
      <c r="DC37" s="252">
        <f t="shared" si="19"/>
        <v>0</v>
      </c>
      <c r="DD37" s="288"/>
      <c r="DE37" s="209"/>
      <c r="DF37" s="168"/>
      <c r="DG37" s="102"/>
      <c r="DH37" s="103"/>
      <c r="DI37" s="18"/>
    </row>
    <row r="38" spans="1:113" ht="23.25" customHeight="1" thickBot="1">
      <c r="A38" s="53"/>
      <c r="B38" s="6"/>
      <c r="C38" s="6"/>
      <c r="D38" s="358"/>
      <c r="E38" s="359"/>
      <c r="F38" s="359"/>
      <c r="G38" s="359"/>
      <c r="H38" s="268"/>
      <c r="I38" s="104"/>
      <c r="J38" s="204"/>
      <c r="K38" s="197"/>
      <c r="L38" s="105">
        <f>SUM(L16:L37)</f>
        <v>0</v>
      </c>
      <c r="M38" s="105">
        <f t="shared" ref="M38:O38" si="23">SUM(M16:M37)</f>
        <v>0</v>
      </c>
      <c r="N38" s="106">
        <f t="shared" si="23"/>
        <v>0</v>
      </c>
      <c r="O38" s="107">
        <f t="shared" si="23"/>
        <v>0</v>
      </c>
      <c r="P38" s="189"/>
      <c r="Q38" s="191"/>
      <c r="R38" s="106">
        <f t="shared" ref="R38:U38" si="24">SUM(R16:R37)</f>
        <v>0</v>
      </c>
      <c r="S38" s="106">
        <f t="shared" si="24"/>
        <v>0</v>
      </c>
      <c r="T38" s="106">
        <f t="shared" si="24"/>
        <v>0</v>
      </c>
      <c r="U38" s="108">
        <f t="shared" si="24"/>
        <v>0</v>
      </c>
      <c r="V38" s="189"/>
      <c r="W38" s="185"/>
      <c r="X38" s="106">
        <f t="shared" ref="X38:AA38" si="25">SUM(X16:X37)</f>
        <v>0</v>
      </c>
      <c r="Y38" s="106">
        <f t="shared" si="25"/>
        <v>0</v>
      </c>
      <c r="Z38" s="106">
        <f t="shared" si="25"/>
        <v>0</v>
      </c>
      <c r="AA38" s="108">
        <f t="shared" si="25"/>
        <v>0</v>
      </c>
      <c r="AB38" s="183"/>
      <c r="AC38" s="192"/>
      <c r="AD38" s="106">
        <f t="shared" ref="AD38:AG38" si="26">SUM(AD16:AD37)</f>
        <v>0</v>
      </c>
      <c r="AE38" s="106">
        <f t="shared" si="26"/>
        <v>0</v>
      </c>
      <c r="AF38" s="106">
        <f t="shared" si="26"/>
        <v>0</v>
      </c>
      <c r="AG38" s="108">
        <f t="shared" si="26"/>
        <v>0</v>
      </c>
      <c r="AH38" s="189"/>
      <c r="AI38" s="185"/>
      <c r="AJ38" s="106">
        <f t="shared" ref="AJ38:AM38" si="27">SUM(AJ16:AJ37)</f>
        <v>0</v>
      </c>
      <c r="AK38" s="106">
        <f t="shared" si="27"/>
        <v>0</v>
      </c>
      <c r="AL38" s="106">
        <f t="shared" si="27"/>
        <v>0</v>
      </c>
      <c r="AM38" s="107">
        <f t="shared" si="27"/>
        <v>0</v>
      </c>
      <c r="AN38" s="189"/>
      <c r="AO38" s="192"/>
      <c r="AP38" s="106">
        <f t="shared" ref="AP38:AS38" si="28">SUM(AP16:AP37)</f>
        <v>0</v>
      </c>
      <c r="AQ38" s="106">
        <f t="shared" si="28"/>
        <v>0</v>
      </c>
      <c r="AR38" s="106">
        <f t="shared" si="28"/>
        <v>0</v>
      </c>
      <c r="AS38" s="108">
        <f t="shared" si="28"/>
        <v>0</v>
      </c>
      <c r="AT38" s="204"/>
      <c r="AU38" s="192"/>
      <c r="AV38" s="106">
        <f t="shared" ref="AV38:AZ38" si="29">SUM(AV16:AV37)</f>
        <v>0</v>
      </c>
      <c r="AW38" s="106">
        <f t="shared" si="29"/>
        <v>0</v>
      </c>
      <c r="AX38" s="106">
        <f t="shared" si="29"/>
        <v>0</v>
      </c>
      <c r="AY38" s="106">
        <f t="shared" si="29"/>
        <v>0</v>
      </c>
      <c r="AZ38" s="109">
        <f t="shared" si="29"/>
        <v>0</v>
      </c>
      <c r="BA38" s="109">
        <f t="shared" ref="BA38:BB38" si="30">SUM(BA16:BA37)</f>
        <v>0</v>
      </c>
      <c r="BB38" s="109">
        <f t="shared" si="30"/>
        <v>0</v>
      </c>
      <c r="BC38" s="109">
        <f t="shared" ref="BC38:BI38" si="31">SUM(BC16:BC37)</f>
        <v>0</v>
      </c>
      <c r="BD38" s="189"/>
      <c r="BE38" s="191"/>
      <c r="BF38" s="106">
        <f>SUM(BF16:BF37)</f>
        <v>0</v>
      </c>
      <c r="BG38" s="106">
        <f t="shared" ref="BG38:BH38" si="32">SUM(BG16:BG37)</f>
        <v>0</v>
      </c>
      <c r="BH38" s="106">
        <f t="shared" si="32"/>
        <v>0</v>
      </c>
      <c r="BI38" s="107">
        <f t="shared" si="31"/>
        <v>0</v>
      </c>
      <c r="BJ38" s="204"/>
      <c r="BK38" s="55"/>
      <c r="BL38" s="106">
        <f t="shared" ref="BL38:BO38" si="33">SUM(BL16:BL37)</f>
        <v>0</v>
      </c>
      <c r="BM38" s="106">
        <f t="shared" si="33"/>
        <v>0</v>
      </c>
      <c r="BN38" s="106">
        <f t="shared" si="33"/>
        <v>0</v>
      </c>
      <c r="BO38" s="108">
        <f t="shared" si="33"/>
        <v>0</v>
      </c>
      <c r="BP38" s="204"/>
      <c r="BQ38" s="192"/>
      <c r="BR38" s="106">
        <f t="shared" ref="BR38:BU38" si="34">SUM(BR16:BR37)</f>
        <v>0</v>
      </c>
      <c r="BS38" s="106">
        <f t="shared" si="34"/>
        <v>0</v>
      </c>
      <c r="BT38" s="106">
        <f t="shared" si="34"/>
        <v>0</v>
      </c>
      <c r="BU38" s="106">
        <f t="shared" si="34"/>
        <v>0</v>
      </c>
      <c r="BV38" s="204"/>
      <c r="BW38" s="192"/>
      <c r="BX38" s="106">
        <f t="shared" ref="BX38:CA38" si="35">SUM(BX16:BX37)</f>
        <v>0</v>
      </c>
      <c r="BY38" s="106">
        <f t="shared" si="35"/>
        <v>0</v>
      </c>
      <c r="BZ38" s="106">
        <f t="shared" si="35"/>
        <v>0</v>
      </c>
      <c r="CA38" s="106">
        <f t="shared" si="35"/>
        <v>0</v>
      </c>
      <c r="CB38" s="204"/>
      <c r="CC38" s="192"/>
      <c r="CD38" s="106">
        <f>SUM(CD16:CD37)</f>
        <v>0</v>
      </c>
      <c r="CE38" s="106">
        <f>SUM(CE16:CE37)</f>
        <v>0</v>
      </c>
      <c r="CF38" s="106">
        <f t="shared" ref="CF38:CQ38" si="36">SUM(CF16:CF37)</f>
        <v>0</v>
      </c>
      <c r="CG38" s="106">
        <f t="shared" si="36"/>
        <v>0</v>
      </c>
      <c r="CH38" s="109">
        <f>SUM(CH16:CH37)</f>
        <v>0</v>
      </c>
      <c r="CI38" s="109">
        <f>SUM(CI16:CI37)</f>
        <v>0</v>
      </c>
      <c r="CJ38" s="109">
        <f t="shared" si="36"/>
        <v>0</v>
      </c>
      <c r="CK38" s="110">
        <f t="shared" si="36"/>
        <v>0</v>
      </c>
      <c r="CL38" s="259">
        <f>SUM(CL16:CL37)</f>
        <v>0</v>
      </c>
      <c r="CM38" s="110">
        <f>SUM(CM16:CM37)</f>
        <v>0</v>
      </c>
      <c r="CN38" s="111">
        <f t="shared" si="36"/>
        <v>0</v>
      </c>
      <c r="CO38" s="109">
        <f t="shared" ref="CO38:CP38" si="37">SUM(CO16:CO37)</f>
        <v>0</v>
      </c>
      <c r="CP38" s="237">
        <f t="shared" si="37"/>
        <v>0</v>
      </c>
      <c r="CQ38" s="260">
        <f t="shared" si="36"/>
        <v>0</v>
      </c>
      <c r="CR38" s="189"/>
      <c r="CS38" s="185"/>
      <c r="CT38" s="109">
        <f>SUM(CT16:CT37)</f>
        <v>0</v>
      </c>
      <c r="CU38" s="109">
        <f>SUM(CU16:CU37)</f>
        <v>0</v>
      </c>
      <c r="CV38" s="109">
        <f>SUM(CV16:CV37)</f>
        <v>0</v>
      </c>
      <c r="CW38" s="110">
        <f>SUM(CW16:CW37)</f>
        <v>0</v>
      </c>
      <c r="CX38" s="237">
        <f t="shared" ref="CX38:DA38" si="38">SUM(CX16:CX37)</f>
        <v>0</v>
      </c>
      <c r="CY38" s="237">
        <f t="shared" si="38"/>
        <v>0</v>
      </c>
      <c r="CZ38" s="112">
        <f t="shared" si="38"/>
        <v>0</v>
      </c>
      <c r="DA38" s="241">
        <f t="shared" si="38"/>
        <v>0</v>
      </c>
      <c r="DB38" s="109">
        <f t="shared" ref="DB38:DC38" si="39">SUM(DB16:DB37)</f>
        <v>0</v>
      </c>
      <c r="DC38" s="253">
        <f t="shared" si="39"/>
        <v>0</v>
      </c>
      <c r="DD38" s="266"/>
      <c r="DE38" s="210">
        <f>SUM(DE16:DE37)</f>
        <v>0</v>
      </c>
      <c r="DF38" s="180">
        <f>SUM(DF16:DF37)</f>
        <v>0</v>
      </c>
      <c r="DG38" s="113">
        <f t="shared" ref="DG38:DH38" si="40">SUM(DG16:DG37)</f>
        <v>0</v>
      </c>
      <c r="DH38" s="114">
        <f t="shared" si="40"/>
        <v>0</v>
      </c>
      <c r="DI38" s="16"/>
    </row>
    <row r="39" spans="1:113" ht="13.5" customHeight="1">
      <c r="A39" s="40" t="s">
        <v>68</v>
      </c>
      <c r="B39" s="29"/>
      <c r="C39" s="29"/>
      <c r="D39" s="29"/>
      <c r="E39" s="29"/>
      <c r="F39" s="29"/>
      <c r="G39" s="21"/>
      <c r="H39" s="29"/>
      <c r="I39" s="35"/>
      <c r="J39" s="179"/>
      <c r="L39" s="42"/>
      <c r="M39" s="42"/>
      <c r="N39" s="36"/>
      <c r="O39" s="36"/>
      <c r="P39" s="179"/>
      <c r="R39" s="42"/>
      <c r="S39" s="42"/>
      <c r="T39" s="36"/>
      <c r="U39" s="36"/>
      <c r="V39" s="179"/>
      <c r="X39" s="42"/>
      <c r="Y39" s="42"/>
      <c r="Z39" s="36"/>
      <c r="AA39" s="36"/>
      <c r="AB39" s="179"/>
      <c r="AD39" s="42"/>
      <c r="AE39" s="42"/>
      <c r="AF39" s="36"/>
      <c r="AG39" s="36"/>
      <c r="AH39" s="179"/>
      <c r="AJ39" s="42"/>
      <c r="AK39" s="42"/>
      <c r="AL39" s="36"/>
      <c r="AM39" s="36"/>
      <c r="AN39" s="179"/>
      <c r="AP39" s="42"/>
      <c r="AQ39" s="42"/>
      <c r="AR39" s="36"/>
      <c r="AS39" s="36"/>
      <c r="AT39" s="179"/>
      <c r="AV39" s="42"/>
      <c r="AW39" s="42"/>
      <c r="AX39" s="36"/>
      <c r="AY39" s="36"/>
      <c r="AZ39" s="42"/>
      <c r="BA39" s="42"/>
      <c r="BB39" s="36"/>
      <c r="BC39" s="36"/>
      <c r="BD39" s="179"/>
      <c r="BE39" s="29"/>
      <c r="BF39" s="42"/>
      <c r="BG39" s="42"/>
      <c r="BH39" s="29"/>
      <c r="BI39" s="29"/>
      <c r="BJ39" s="179"/>
      <c r="BK39" s="29"/>
      <c r="BL39" s="42"/>
      <c r="BM39" s="42"/>
      <c r="BN39" s="29"/>
      <c r="BO39" s="29"/>
      <c r="BP39" s="179"/>
      <c r="BQ39" s="29"/>
      <c r="BR39" s="42"/>
      <c r="BS39" s="42"/>
      <c r="BT39" s="29"/>
      <c r="BU39" s="29"/>
      <c r="BV39" s="179"/>
      <c r="BW39" s="29"/>
      <c r="BX39" s="42"/>
      <c r="BY39" s="42"/>
      <c r="BZ39" s="29"/>
      <c r="CA39" s="29"/>
      <c r="CB39" s="179"/>
      <c r="CC39" s="29"/>
      <c r="CD39" s="42"/>
      <c r="CE39" s="42"/>
      <c r="CF39" s="29"/>
      <c r="CG39" s="29"/>
      <c r="CH39" s="42"/>
      <c r="CI39" s="42"/>
      <c r="CJ39" s="29"/>
      <c r="CK39" s="29"/>
      <c r="CL39" s="42"/>
      <c r="CM39" s="42"/>
      <c r="CN39" s="29"/>
      <c r="CO39" s="29"/>
      <c r="CP39" s="29"/>
      <c r="CQ39" s="29"/>
      <c r="CR39" s="179"/>
      <c r="CT39" s="42"/>
      <c r="CU39" s="42"/>
      <c r="CX39" s="29"/>
      <c r="CY39" s="29"/>
      <c r="DB39" s="29"/>
      <c r="DC39" s="29"/>
    </row>
    <row r="40" spans="1:113">
      <c r="C40" s="41"/>
      <c r="L40" s="21"/>
      <c r="M40" s="21"/>
      <c r="N40" s="43"/>
      <c r="O40" s="43"/>
      <c r="Q40" s="37"/>
      <c r="R40" s="21"/>
      <c r="S40" s="21"/>
      <c r="T40" s="43"/>
      <c r="U40" s="43"/>
      <c r="W40" s="37"/>
      <c r="X40" s="21"/>
      <c r="Y40" s="21"/>
      <c r="Z40" s="43"/>
      <c r="AA40" s="43"/>
      <c r="AC40" s="37"/>
      <c r="AD40" s="21"/>
      <c r="AE40" s="21"/>
      <c r="AF40" s="43"/>
      <c r="AG40" s="43"/>
      <c r="AI40" s="37"/>
      <c r="AJ40" s="21"/>
      <c r="AK40" s="21"/>
      <c r="AL40" s="43"/>
      <c r="AM40" s="43"/>
      <c r="AO40" s="37"/>
      <c r="AP40" s="21"/>
      <c r="AQ40" s="21"/>
      <c r="AR40" s="43"/>
      <c r="AS40" s="43"/>
      <c r="AU40" s="37"/>
      <c r="AV40" s="21"/>
      <c r="AW40" s="21"/>
      <c r="AX40" s="43"/>
      <c r="AY40" s="39"/>
      <c r="AZ40" s="21"/>
      <c r="BA40" s="21"/>
      <c r="BB40" s="43"/>
      <c r="BC40" s="39"/>
      <c r="BE40" s="38"/>
      <c r="BF40" s="21"/>
      <c r="BG40" s="21"/>
      <c r="BH40" s="38"/>
      <c r="BI40" s="38"/>
      <c r="BK40" s="38"/>
      <c r="BL40" s="21"/>
      <c r="BM40" s="21"/>
      <c r="BN40" s="38"/>
      <c r="BO40" s="38"/>
      <c r="BQ40" s="38"/>
      <c r="BR40" s="21"/>
      <c r="BS40" s="21"/>
      <c r="BT40" s="38"/>
      <c r="BU40" s="38"/>
      <c r="BW40" s="38"/>
      <c r="BX40" s="21"/>
      <c r="BY40" s="21"/>
      <c r="BZ40" s="38"/>
      <c r="CA40" s="38"/>
      <c r="CC40" s="38"/>
      <c r="CD40" s="21"/>
      <c r="CE40" s="21"/>
      <c r="CF40" s="38"/>
      <c r="CG40" s="38"/>
      <c r="CH40" s="21"/>
      <c r="CI40" s="21"/>
      <c r="CJ40" s="38"/>
      <c r="CK40" s="38"/>
      <c r="CL40" s="21"/>
      <c r="CM40" s="21"/>
      <c r="CN40" s="38"/>
      <c r="CO40" s="38"/>
      <c r="CP40" s="274"/>
      <c r="CQ40" s="38"/>
      <c r="CT40" s="21"/>
      <c r="CU40" s="21"/>
      <c r="CX40" s="38"/>
      <c r="CY40" s="38"/>
      <c r="DB40" s="38"/>
      <c r="DC40" s="38"/>
    </row>
    <row r="41" spans="1:113">
      <c r="B41" s="1" t="s">
        <v>75</v>
      </c>
      <c r="BB41" s="38"/>
      <c r="BC41" s="38"/>
      <c r="BE41" s="38"/>
      <c r="BH41" s="38"/>
      <c r="BI41" s="38"/>
      <c r="BK41" s="38"/>
      <c r="BN41" s="38"/>
      <c r="BO41" s="38"/>
      <c r="BQ41" s="38"/>
      <c r="BT41" s="38"/>
      <c r="BU41" s="38"/>
      <c r="BW41" s="38"/>
      <c r="BZ41" s="38"/>
      <c r="CA41" s="38"/>
      <c r="CC41" s="38"/>
      <c r="CF41" s="38"/>
      <c r="CG41" s="38"/>
      <c r="CJ41" s="38"/>
      <c r="CK41" s="38"/>
    </row>
    <row r="42" spans="1:113">
      <c r="B42" s="1" t="s">
        <v>76</v>
      </c>
      <c r="BB42" s="38"/>
      <c r="BC42" s="38"/>
      <c r="BE42" s="38"/>
      <c r="BH42" s="38"/>
      <c r="BI42" s="38"/>
      <c r="BK42" s="38"/>
      <c r="BN42" s="38"/>
      <c r="BO42" s="38"/>
      <c r="BQ42" s="38"/>
      <c r="BT42" s="38"/>
      <c r="BU42" s="38"/>
      <c r="BW42" s="38"/>
      <c r="BZ42" s="38"/>
      <c r="CA42" s="38"/>
      <c r="CC42" s="38"/>
      <c r="CF42" s="38"/>
      <c r="CG42" s="38"/>
      <c r="CJ42" s="38"/>
      <c r="CK42" s="38"/>
    </row>
    <row r="43" spans="1:113">
      <c r="BB43" s="38"/>
      <c r="BC43" s="38"/>
      <c r="BE43" s="38"/>
      <c r="BH43" s="38"/>
      <c r="BI43" s="38"/>
      <c r="BK43" s="38"/>
      <c r="BN43" s="38"/>
      <c r="BO43" s="38"/>
      <c r="BQ43" s="38"/>
      <c r="BT43" s="38"/>
      <c r="BU43" s="38"/>
      <c r="BW43" s="38"/>
      <c r="BZ43" s="38"/>
      <c r="CA43" s="38"/>
      <c r="CC43" s="38"/>
      <c r="CF43" s="38"/>
      <c r="CG43" s="38"/>
      <c r="CJ43" s="38"/>
      <c r="CK43" s="38"/>
    </row>
    <row r="44" spans="1:113">
      <c r="A44" s="3"/>
    </row>
  </sheetData>
  <mergeCells count="138">
    <mergeCell ref="H9:H14"/>
    <mergeCell ref="I10:I14"/>
    <mergeCell ref="CG12:CG13"/>
    <mergeCell ref="CK12:CK13"/>
    <mergeCell ref="CW12:CW13"/>
    <mergeCell ref="BJ12:BJ14"/>
    <mergeCell ref="BJ10:BO11"/>
    <mergeCell ref="BP12:BP14"/>
    <mergeCell ref="BP11:BU11"/>
    <mergeCell ref="BP10:CG10"/>
    <mergeCell ref="BV12:BV14"/>
    <mergeCell ref="BV11:CA11"/>
    <mergeCell ref="CB12:CB14"/>
    <mergeCell ref="CB11:CG11"/>
    <mergeCell ref="CO12:CQ12"/>
    <mergeCell ref="CQ13:CQ14"/>
    <mergeCell ref="CP13:CP14"/>
    <mergeCell ref="P11:U11"/>
    <mergeCell ref="J11:O11"/>
    <mergeCell ref="CH10:CK11"/>
    <mergeCell ref="CT12:CT14"/>
    <mergeCell ref="AZ10:BC11"/>
    <mergeCell ref="CM12:CM13"/>
    <mergeCell ref="CL9:CQ11"/>
    <mergeCell ref="DE10:DF12"/>
    <mergeCell ref="O12:O13"/>
    <mergeCell ref="AA12:AA13"/>
    <mergeCell ref="U12:U13"/>
    <mergeCell ref="AG12:AG13"/>
    <mergeCell ref="AM12:AM13"/>
    <mergeCell ref="AS12:AS13"/>
    <mergeCell ref="AY12:AY13"/>
    <mergeCell ref="BC12:BC13"/>
    <mergeCell ref="BB12:BB13"/>
    <mergeCell ref="J10:AA10"/>
    <mergeCell ref="V12:V14"/>
    <mergeCell ref="V11:AA11"/>
    <mergeCell ref="P12:P14"/>
    <mergeCell ref="AB12:AB14"/>
    <mergeCell ref="AB11:AG11"/>
    <mergeCell ref="AH12:AH14"/>
    <mergeCell ref="AH11:AM11"/>
    <mergeCell ref="AN11:AS11"/>
    <mergeCell ref="BD12:BD14"/>
    <mergeCell ref="BD10:BI11"/>
    <mergeCell ref="CR9:CY11"/>
    <mergeCell ref="DA12:DC12"/>
    <mergeCell ref="CA12:CA13"/>
    <mergeCell ref="AO12:AO13"/>
    <mergeCell ref="DB13:DB14"/>
    <mergeCell ref="CC12:CC13"/>
    <mergeCell ref="CX13:CX14"/>
    <mergeCell ref="CY13:CY14"/>
    <mergeCell ref="BR12:BR14"/>
    <mergeCell ref="BS12:BS13"/>
    <mergeCell ref="CS12:CS13"/>
    <mergeCell ref="BH12:BH13"/>
    <mergeCell ref="CJ12:CJ13"/>
    <mergeCell ref="BM12:BM13"/>
    <mergeCell ref="CR12:CR14"/>
    <mergeCell ref="CE12:CE13"/>
    <mergeCell ref="CH12:CH14"/>
    <mergeCell ref="CI12:CI13"/>
    <mergeCell ref="BZ12:BZ13"/>
    <mergeCell ref="CF12:CF13"/>
    <mergeCell ref="BU12:BU13"/>
    <mergeCell ref="DI9:DI14"/>
    <mergeCell ref="A6:C6"/>
    <mergeCell ref="A7:C7"/>
    <mergeCell ref="D6:G6"/>
    <mergeCell ref="D7:G7"/>
    <mergeCell ref="AR12:AR13"/>
    <mergeCell ref="T12:T13"/>
    <mergeCell ref="A9:A14"/>
    <mergeCell ref="CZ12:CZ13"/>
    <mergeCell ref="C9:C14"/>
    <mergeCell ref="D9:E9"/>
    <mergeCell ref="CV12:CV13"/>
    <mergeCell ref="R12:R14"/>
    <mergeCell ref="AV12:AV14"/>
    <mergeCell ref="B9:B14"/>
    <mergeCell ref="D10:D14"/>
    <mergeCell ref="E10:E14"/>
    <mergeCell ref="F10:F14"/>
    <mergeCell ref="BY12:BY13"/>
    <mergeCell ref="CU12:CU13"/>
    <mergeCell ref="CZ9:DC11"/>
    <mergeCell ref="CN12:CN13"/>
    <mergeCell ref="BX12:BX14"/>
    <mergeCell ref="AU12:AU13"/>
    <mergeCell ref="DG10:DH12"/>
    <mergeCell ref="D38:G38"/>
    <mergeCell ref="F9:G9"/>
    <mergeCell ref="BW12:BW13"/>
    <mergeCell ref="AT11:AY11"/>
    <mergeCell ref="AB10:AY10"/>
    <mergeCell ref="W12:W13"/>
    <mergeCell ref="Y12:Y13"/>
    <mergeCell ref="BF12:BF14"/>
    <mergeCell ref="BG12:BG13"/>
    <mergeCell ref="BE12:BE13"/>
    <mergeCell ref="BQ12:BQ13"/>
    <mergeCell ref="BL12:BL14"/>
    <mergeCell ref="AI12:AI13"/>
    <mergeCell ref="AF12:AF13"/>
    <mergeCell ref="Z12:Z13"/>
    <mergeCell ref="Q12:Q13"/>
    <mergeCell ref="AC12:AC13"/>
    <mergeCell ref="AD12:AD14"/>
    <mergeCell ref="AT12:AT14"/>
    <mergeCell ref="J12:J14"/>
    <mergeCell ref="DD10:DD14"/>
    <mergeCell ref="DD9:DH9"/>
    <mergeCell ref="CL12:CL14"/>
    <mergeCell ref="DC13:DC14"/>
    <mergeCell ref="CD12:CD14"/>
    <mergeCell ref="G10:G14"/>
    <mergeCell ref="X12:X14"/>
    <mergeCell ref="L12:L14"/>
    <mergeCell ref="M12:M13"/>
    <mergeCell ref="S12:S13"/>
    <mergeCell ref="AW12:AW13"/>
    <mergeCell ref="BK12:BK13"/>
    <mergeCell ref="BN12:BN13"/>
    <mergeCell ref="AQ12:AQ13"/>
    <mergeCell ref="AZ12:AZ14"/>
    <mergeCell ref="BA12:BA13"/>
    <mergeCell ref="N12:N13"/>
    <mergeCell ref="AE12:AE13"/>
    <mergeCell ref="AN12:AN14"/>
    <mergeCell ref="BI12:BI13"/>
    <mergeCell ref="AJ12:AJ14"/>
    <mergeCell ref="AK12:AK13"/>
    <mergeCell ref="AP12:AP14"/>
    <mergeCell ref="AL12:AL13"/>
    <mergeCell ref="AX12:AX13"/>
    <mergeCell ref="BT12:BT13"/>
    <mergeCell ref="BO12:BO13"/>
  </mergeCells>
  <phoneticPr fontId="1"/>
  <conditionalFormatting sqref="H16:H37">
    <cfRule type="cellIs" dxfId="1" priority="1" operator="lessThan">
      <formula>$I$16</formula>
    </cfRule>
  </conditionalFormatting>
  <dataValidations count="3">
    <dataValidation type="list" allowBlank="1" showInputMessage="1" showErrorMessage="1" sqref="DD16:DD37" xr:uid="{00000000-0002-0000-0100-000000000000}">
      <formula1>"免税,一般,簡易"</formula1>
    </dataValidation>
    <dataValidation type="list" allowBlank="1" showInputMessage="1" showErrorMessage="1" sqref="F16:F19 D16:D19" xr:uid="{00000000-0002-0000-0100-000001000000}">
      <formula1>品目</formula1>
    </dataValidation>
    <dataValidation type="list" allowBlank="1" showInputMessage="1" showErrorMessage="1" sqref="C16:C37" xr:uid="{BC797307-15A0-4468-92A1-8E2FC7C667FA}">
      <formula1>"○,　"</formula1>
    </dataValidation>
  </dataValidations>
  <pageMargins left="0.70866141732283472" right="0.39370078740157483" top="0.74803149606299213" bottom="0.47244094488188981" header="0.31496062992125984" footer="0.23622047244094491"/>
  <pageSetup paperSize="9" scale="70" fitToWidth="0" orientation="landscape" r:id="rId1"/>
  <headerFooter>
    <oddFooter>&amp;P / &amp;N ページ</oddFooter>
  </headerFooter>
  <colBreaks count="9" manualBreakCount="9">
    <brk id="21" max="41" man="1"/>
    <brk id="33" max="41" man="1"/>
    <brk id="45" max="41" man="1"/>
    <brk id="55" max="41" man="1"/>
    <brk id="67" max="41" man="1"/>
    <brk id="79" max="41" man="1"/>
    <brk id="89" max="41" man="1"/>
    <brk id="95" max="41" man="1"/>
    <brk id="103" max="41"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15"/>
  <sheetViews>
    <sheetView workbookViewId="0">
      <selection activeCell="H26" sqref="H26"/>
    </sheetView>
  </sheetViews>
  <sheetFormatPr defaultRowHeight="12"/>
  <cols>
    <col min="1" max="1" width="1.5" style="45" customWidth="1"/>
    <col min="2" max="3" width="9" style="45"/>
    <col min="4" max="4" width="12.125" style="45" customWidth="1"/>
    <col min="5" max="5" width="2.5" style="45" bestFit="1" customWidth="1"/>
    <col min="6" max="6" width="12.125" style="45" customWidth="1"/>
    <col min="7" max="7" width="2.5" style="45" bestFit="1" customWidth="1"/>
    <col min="8" max="8" width="80.625" style="45" customWidth="1"/>
    <col min="9" max="16384" width="9" style="45"/>
  </cols>
  <sheetData>
    <row r="2" spans="2:8">
      <c r="B2" s="1" t="s">
        <v>77</v>
      </c>
    </row>
    <row r="3" spans="2:8">
      <c r="B3" s="475" t="s">
        <v>78</v>
      </c>
      <c r="C3" s="475"/>
      <c r="D3" s="475"/>
      <c r="E3" s="475"/>
      <c r="F3" s="475"/>
      <c r="G3" s="475"/>
      <c r="H3" s="48" t="s">
        <v>80</v>
      </c>
    </row>
    <row r="4" spans="2:8" ht="18.75" customHeight="1">
      <c r="B4" s="423" t="s">
        <v>79</v>
      </c>
      <c r="C4" s="485"/>
      <c r="D4" s="486"/>
      <c r="E4" s="423" t="s">
        <v>29</v>
      </c>
      <c r="F4" s="485"/>
      <c r="G4" s="486"/>
      <c r="H4" s="117"/>
    </row>
    <row r="5" spans="2:8" ht="18.75" customHeight="1">
      <c r="B5" s="424"/>
      <c r="C5" s="492"/>
      <c r="D5" s="493"/>
      <c r="E5" s="487"/>
      <c r="F5" s="431"/>
      <c r="G5" s="488"/>
      <c r="H5" s="118"/>
    </row>
    <row r="6" spans="2:8" ht="18.75" customHeight="1">
      <c r="B6" s="424"/>
      <c r="C6" s="492"/>
      <c r="D6" s="493"/>
      <c r="E6" s="489" t="s">
        <v>151</v>
      </c>
      <c r="F6" s="490"/>
      <c r="G6" s="491"/>
      <c r="H6" s="119"/>
    </row>
    <row r="7" spans="2:8" ht="18.75" customHeight="1">
      <c r="B7" s="487"/>
      <c r="C7" s="431"/>
      <c r="D7" s="488"/>
      <c r="E7" s="489" t="s">
        <v>60</v>
      </c>
      <c r="F7" s="490"/>
      <c r="G7" s="491"/>
      <c r="H7" s="119"/>
    </row>
    <row r="8" spans="2:8" ht="18.75" customHeight="1">
      <c r="B8" s="476" t="s">
        <v>152</v>
      </c>
      <c r="C8" s="477"/>
      <c r="D8" s="478"/>
      <c r="E8" s="49" t="s">
        <v>82</v>
      </c>
      <c r="F8" s="72"/>
      <c r="G8" s="50" t="s">
        <v>84</v>
      </c>
      <c r="H8" s="119"/>
    </row>
    <row r="9" spans="2:8" ht="18.75" customHeight="1">
      <c r="B9" s="479"/>
      <c r="C9" s="480"/>
      <c r="D9" s="481"/>
      <c r="E9" s="49" t="s">
        <v>82</v>
      </c>
      <c r="F9" s="73"/>
      <c r="G9" s="50" t="s">
        <v>84</v>
      </c>
      <c r="H9" s="119"/>
    </row>
    <row r="10" spans="2:8" ht="18.75" customHeight="1">
      <c r="B10" s="482" t="s">
        <v>153</v>
      </c>
      <c r="C10" s="483"/>
      <c r="D10" s="483"/>
      <c r="E10" s="483"/>
      <c r="F10" s="483"/>
      <c r="G10" s="484"/>
      <c r="H10" s="119"/>
    </row>
    <row r="11" spans="2:8" ht="18.75" customHeight="1">
      <c r="B11" s="482" t="s">
        <v>154</v>
      </c>
      <c r="C11" s="483"/>
      <c r="D11" s="483"/>
      <c r="E11" s="483"/>
      <c r="F11" s="483"/>
      <c r="G11" s="484"/>
      <c r="H11" s="119"/>
    </row>
    <row r="12" spans="2:8" ht="18.75" customHeight="1">
      <c r="B12" s="476" t="s">
        <v>155</v>
      </c>
      <c r="C12" s="477"/>
      <c r="D12" s="478"/>
      <c r="E12" s="49" t="s">
        <v>81</v>
      </c>
      <c r="F12" s="72"/>
      <c r="G12" s="50" t="s">
        <v>83</v>
      </c>
      <c r="H12" s="119"/>
    </row>
    <row r="13" spans="2:8" ht="18.75" customHeight="1">
      <c r="B13" s="479"/>
      <c r="C13" s="480"/>
      <c r="D13" s="481"/>
      <c r="E13" s="51" t="s">
        <v>81</v>
      </c>
      <c r="F13" s="73"/>
      <c r="G13" s="52" t="s">
        <v>83</v>
      </c>
      <c r="H13" s="119"/>
    </row>
    <row r="14" spans="2:8">
      <c r="B14" s="47" t="s">
        <v>85</v>
      </c>
      <c r="C14" s="46" t="s">
        <v>128</v>
      </c>
    </row>
    <row r="15" spans="2:8">
      <c r="B15" s="46"/>
      <c r="C15" s="46" t="s">
        <v>86</v>
      </c>
    </row>
  </sheetData>
  <mergeCells count="9">
    <mergeCell ref="B3:G3"/>
    <mergeCell ref="B8:D9"/>
    <mergeCell ref="B12:D13"/>
    <mergeCell ref="B10:G10"/>
    <mergeCell ref="B11:G11"/>
    <mergeCell ref="E4:G5"/>
    <mergeCell ref="E6:G6"/>
    <mergeCell ref="E7:G7"/>
    <mergeCell ref="B4:D7"/>
  </mergeCells>
  <phoneticPr fontId="1"/>
  <pageMargins left="0.70866141732283472" right="0.70866141732283472" top="0.74803149606299213" bottom="0.74803149606299213"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2"/>
  <sheetViews>
    <sheetView zoomScaleNormal="100" workbookViewId="0">
      <selection activeCell="D15" sqref="D15:E15"/>
    </sheetView>
  </sheetViews>
  <sheetFormatPr defaultColWidth="9" defaultRowHeight="12"/>
  <cols>
    <col min="1" max="1" width="2.375" style="45" customWidth="1"/>
    <col min="2" max="2" width="3" style="45" customWidth="1"/>
    <col min="3" max="3" width="2.375" style="45" customWidth="1"/>
    <col min="4" max="4" width="2.375" style="297" customWidth="1"/>
    <col min="5" max="5" width="119.625" style="298" customWidth="1"/>
    <col min="6" max="16384" width="9" style="45"/>
  </cols>
  <sheetData>
    <row r="1" spans="1:5">
      <c r="A1" s="272" t="s">
        <v>87</v>
      </c>
      <c r="B1" s="290"/>
      <c r="C1" s="290"/>
      <c r="D1" s="291"/>
      <c r="E1" s="292"/>
    </row>
    <row r="2" spans="1:5">
      <c r="A2" s="290"/>
      <c r="B2" s="290"/>
      <c r="C2" s="290"/>
      <c r="D2" s="291"/>
      <c r="E2" s="292"/>
    </row>
    <row r="3" spans="1:5" ht="39.75" customHeight="1">
      <c r="A3" s="290"/>
      <c r="B3" s="291">
        <v>1</v>
      </c>
      <c r="C3" s="290"/>
      <c r="D3" s="494" t="s">
        <v>341</v>
      </c>
      <c r="E3" s="494"/>
    </row>
    <row r="4" spans="1:5">
      <c r="A4" s="290"/>
      <c r="B4" s="290"/>
      <c r="C4" s="290"/>
      <c r="D4" s="291"/>
      <c r="E4" s="292"/>
    </row>
    <row r="5" spans="1:5" ht="48">
      <c r="A5" s="290"/>
      <c r="B5" s="291">
        <v>2</v>
      </c>
      <c r="C5" s="290"/>
      <c r="D5" s="293" t="s">
        <v>89</v>
      </c>
      <c r="E5" s="292" t="s">
        <v>342</v>
      </c>
    </row>
    <row r="6" spans="1:5" ht="36">
      <c r="A6" s="290"/>
      <c r="B6" s="290"/>
      <c r="C6" s="290"/>
      <c r="D6" s="293" t="s">
        <v>90</v>
      </c>
      <c r="E6" s="292" t="s">
        <v>343</v>
      </c>
    </row>
    <row r="7" spans="1:5" ht="36">
      <c r="A7" s="290"/>
      <c r="B7" s="290"/>
      <c r="C7" s="290"/>
      <c r="D7" s="293" t="s">
        <v>91</v>
      </c>
      <c r="E7" s="292" t="s">
        <v>344</v>
      </c>
    </row>
    <row r="8" spans="1:5">
      <c r="A8" s="290"/>
      <c r="B8" s="290"/>
      <c r="C8" s="290"/>
      <c r="D8" s="293" t="s">
        <v>92</v>
      </c>
      <c r="E8" s="292" t="s">
        <v>345</v>
      </c>
    </row>
    <row r="9" spans="1:5">
      <c r="A9" s="290"/>
      <c r="B9" s="290"/>
      <c r="C9" s="290"/>
      <c r="D9" s="291"/>
      <c r="E9" s="292"/>
    </row>
    <row r="10" spans="1:5" ht="40.9" customHeight="1">
      <c r="A10" s="290"/>
      <c r="B10" s="291">
        <v>3</v>
      </c>
      <c r="C10" s="290"/>
      <c r="D10" s="291" t="s">
        <v>89</v>
      </c>
      <c r="E10" s="292" t="s">
        <v>346</v>
      </c>
    </row>
    <row r="11" spans="1:5" ht="36" customHeight="1">
      <c r="A11" s="290"/>
      <c r="B11" s="291"/>
      <c r="C11" s="290"/>
      <c r="D11" s="291" t="s">
        <v>90</v>
      </c>
      <c r="E11" s="292" t="s">
        <v>93</v>
      </c>
    </row>
    <row r="12" spans="1:5" ht="81" customHeight="1">
      <c r="A12" s="290"/>
      <c r="B12" s="291">
        <v>4</v>
      </c>
      <c r="C12" s="290"/>
      <c r="D12" s="494" t="s">
        <v>347</v>
      </c>
      <c r="E12" s="494"/>
    </row>
    <row r="13" spans="1:5">
      <c r="A13" s="290"/>
      <c r="B13" s="291">
        <v>5</v>
      </c>
      <c r="C13" s="290"/>
      <c r="D13" s="494" t="s">
        <v>88</v>
      </c>
      <c r="E13" s="494"/>
    </row>
    <row r="14" spans="1:5">
      <c r="A14" s="290"/>
      <c r="B14" s="291"/>
      <c r="C14" s="290"/>
      <c r="D14" s="275"/>
      <c r="E14" s="275"/>
    </row>
    <row r="15" spans="1:5" ht="25.5" customHeight="1">
      <c r="A15" s="290"/>
      <c r="B15" s="291">
        <v>6</v>
      </c>
      <c r="C15" s="290"/>
      <c r="D15" s="494" t="s">
        <v>348</v>
      </c>
      <c r="E15" s="494"/>
    </row>
    <row r="16" spans="1:5">
      <c r="A16" s="290"/>
      <c r="B16" s="291">
        <v>7</v>
      </c>
      <c r="C16" s="290"/>
      <c r="D16" s="494" t="s">
        <v>96</v>
      </c>
      <c r="E16" s="494"/>
    </row>
    <row r="17" spans="1:5" ht="24">
      <c r="A17" s="290"/>
      <c r="B17" s="291"/>
      <c r="C17" s="290"/>
      <c r="D17" s="291" t="s">
        <v>89</v>
      </c>
      <c r="E17" s="292" t="s">
        <v>95</v>
      </c>
    </row>
    <row r="18" spans="1:5">
      <c r="A18" s="290"/>
      <c r="B18" s="291"/>
      <c r="C18" s="290"/>
      <c r="D18" s="291" t="s">
        <v>90</v>
      </c>
      <c r="E18" s="292" t="s">
        <v>94</v>
      </c>
    </row>
    <row r="19" spans="1:5">
      <c r="A19" s="290"/>
      <c r="B19" s="290"/>
      <c r="C19" s="290"/>
      <c r="D19" s="294"/>
      <c r="E19" s="295"/>
    </row>
    <row r="20" spans="1:5" ht="43.9" customHeight="1">
      <c r="A20" s="290"/>
      <c r="B20" s="291">
        <v>8</v>
      </c>
      <c r="C20" s="290"/>
      <c r="D20" s="292" t="s">
        <v>89</v>
      </c>
      <c r="E20" s="292" t="s">
        <v>349</v>
      </c>
    </row>
    <row r="21" spans="1:5">
      <c r="A21" s="290"/>
      <c r="B21" s="296">
        <v>9</v>
      </c>
      <c r="C21" s="290"/>
      <c r="D21" s="494" t="s">
        <v>97</v>
      </c>
      <c r="E21" s="494"/>
    </row>
    <row r="22" spans="1:5" ht="30" customHeight="1">
      <c r="A22" s="290"/>
      <c r="B22" s="291"/>
      <c r="C22" s="290"/>
      <c r="D22" s="275" t="s">
        <v>89</v>
      </c>
      <c r="E22" s="275" t="s">
        <v>98</v>
      </c>
    </row>
    <row r="23" spans="1:5" ht="24">
      <c r="A23" s="290"/>
      <c r="B23" s="291"/>
      <c r="C23" s="290"/>
      <c r="D23" s="275" t="s">
        <v>90</v>
      </c>
      <c r="E23" s="275" t="s">
        <v>99</v>
      </c>
    </row>
    <row r="24" spans="1:5" ht="24">
      <c r="A24" s="290"/>
      <c r="B24" s="291"/>
      <c r="C24" s="290"/>
      <c r="D24" s="291" t="s">
        <v>91</v>
      </c>
      <c r="E24" s="292" t="s">
        <v>350</v>
      </c>
    </row>
    <row r="25" spans="1:5">
      <c r="A25" s="290"/>
      <c r="B25" s="291"/>
      <c r="C25" s="290"/>
      <c r="D25" s="291"/>
      <c r="E25" s="292"/>
    </row>
    <row r="26" spans="1:5" ht="25.5" customHeight="1">
      <c r="A26" s="290"/>
      <c r="B26" s="296">
        <v>10</v>
      </c>
      <c r="C26" s="290"/>
      <c r="D26" s="494" t="s">
        <v>100</v>
      </c>
      <c r="E26" s="494"/>
    </row>
    <row r="27" spans="1:5">
      <c r="A27" s="290"/>
      <c r="B27" s="291"/>
      <c r="C27" s="290"/>
      <c r="D27" s="275" t="s">
        <v>89</v>
      </c>
      <c r="E27" s="275" t="s">
        <v>101</v>
      </c>
    </row>
    <row r="28" spans="1:5">
      <c r="A28" s="290"/>
      <c r="B28" s="291"/>
      <c r="C28" s="290"/>
      <c r="D28" s="291" t="s">
        <v>90</v>
      </c>
      <c r="E28" s="275" t="s">
        <v>102</v>
      </c>
    </row>
    <row r="29" spans="1:5">
      <c r="A29" s="290"/>
      <c r="B29" s="291"/>
      <c r="C29" s="290"/>
      <c r="D29" s="291"/>
      <c r="E29" s="275"/>
    </row>
    <row r="30" spans="1:5">
      <c r="A30" s="290"/>
      <c r="B30" s="292">
        <v>11</v>
      </c>
      <c r="C30" s="290"/>
      <c r="D30" s="494" t="s">
        <v>103</v>
      </c>
      <c r="E30" s="494"/>
    </row>
    <row r="31" spans="1:5" ht="24">
      <c r="A31" s="290"/>
      <c r="B31" s="291"/>
      <c r="C31" s="290"/>
      <c r="D31" s="291" t="s">
        <v>89</v>
      </c>
      <c r="E31" s="292" t="s">
        <v>104</v>
      </c>
    </row>
    <row r="32" spans="1:5" ht="60">
      <c r="A32" s="290"/>
      <c r="B32" s="290"/>
      <c r="C32" s="290"/>
      <c r="D32" s="291" t="s">
        <v>90</v>
      </c>
      <c r="E32" s="292" t="s">
        <v>351</v>
      </c>
    </row>
  </sheetData>
  <mergeCells count="8">
    <mergeCell ref="D26:E26"/>
    <mergeCell ref="D30:E30"/>
    <mergeCell ref="D21:E21"/>
    <mergeCell ref="D3:E3"/>
    <mergeCell ref="D13:E13"/>
    <mergeCell ref="D15:E15"/>
    <mergeCell ref="D16:E16"/>
    <mergeCell ref="D12:E12"/>
  </mergeCells>
  <phoneticPr fontId="1"/>
  <pageMargins left="0.70866141732283472" right="0.70866141732283472" top="0.74803149606299213" bottom="0.74803149606299213" header="0.31496062992125984" footer="0.31496062992125984"/>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FF"/>
  </sheetPr>
  <dimension ref="A1:G184"/>
  <sheetViews>
    <sheetView zoomScaleNormal="100" workbookViewId="0">
      <selection activeCell="D38" sqref="D38"/>
    </sheetView>
  </sheetViews>
  <sheetFormatPr defaultRowHeight="13.5"/>
  <cols>
    <col min="1" max="1" width="11.375" bestFit="1" customWidth="1"/>
    <col min="2" max="2" width="45" style="25" bestFit="1" customWidth="1"/>
    <col min="3" max="3" width="19.125" style="25" customWidth="1"/>
    <col min="6" max="6" width="27.5" bestFit="1" customWidth="1"/>
    <col min="7" max="7" width="13.875" style="20" bestFit="1" customWidth="1"/>
  </cols>
  <sheetData>
    <row r="1" spans="1:4" ht="27.75" customHeight="1">
      <c r="A1" s="498" t="s">
        <v>127</v>
      </c>
      <c r="B1" s="498"/>
      <c r="C1" s="498"/>
      <c r="D1" s="498"/>
    </row>
    <row r="3" spans="1:4" ht="18.75">
      <c r="A3" s="120" t="s">
        <v>30</v>
      </c>
      <c r="B3" s="28"/>
      <c r="C3" s="26" t="s">
        <v>51</v>
      </c>
    </row>
    <row r="4" spans="1:4" s="1" customFormat="1" ht="12">
      <c r="A4" s="495" t="s">
        <v>307</v>
      </c>
      <c r="B4" s="33" t="s">
        <v>139</v>
      </c>
      <c r="C4" s="270">
        <v>230</v>
      </c>
    </row>
    <row r="5" spans="1:4" s="1" customFormat="1" ht="12">
      <c r="A5" s="496"/>
      <c r="B5" s="33" t="s">
        <v>140</v>
      </c>
      <c r="C5" s="270">
        <v>230</v>
      </c>
    </row>
    <row r="6" spans="1:4" s="1" customFormat="1" ht="12">
      <c r="A6" s="496"/>
      <c r="B6" s="33" t="s">
        <v>141</v>
      </c>
      <c r="C6" s="270">
        <v>230</v>
      </c>
    </row>
    <row r="7" spans="1:4" s="1" customFormat="1" ht="12">
      <c r="A7" s="496"/>
      <c r="B7" s="33" t="s">
        <v>142</v>
      </c>
      <c r="C7" s="270">
        <v>1110</v>
      </c>
    </row>
    <row r="8" spans="1:4" s="1" customFormat="1" ht="12">
      <c r="A8" s="497"/>
      <c r="B8" s="299" t="s">
        <v>309</v>
      </c>
      <c r="C8" s="300">
        <v>230</v>
      </c>
    </row>
    <row r="9" spans="1:4" s="1" customFormat="1" ht="12.75" customHeight="1">
      <c r="A9" s="23" t="s">
        <v>37</v>
      </c>
      <c r="B9" s="33" t="s">
        <v>9</v>
      </c>
      <c r="C9" s="270">
        <v>230</v>
      </c>
    </row>
    <row r="10" spans="1:4" s="1" customFormat="1" ht="12">
      <c r="A10" s="5"/>
      <c r="B10" s="299" t="s">
        <v>311</v>
      </c>
      <c r="C10" s="300">
        <v>230</v>
      </c>
    </row>
    <row r="11" spans="1:4" s="1" customFormat="1" ht="12">
      <c r="A11" s="5"/>
      <c r="B11" s="299" t="s">
        <v>312</v>
      </c>
      <c r="C11" s="300">
        <v>230</v>
      </c>
    </row>
    <row r="12" spans="1:4" s="1" customFormat="1" ht="12">
      <c r="A12" s="5"/>
      <c r="B12" s="299" t="s">
        <v>313</v>
      </c>
      <c r="C12" s="300">
        <v>230</v>
      </c>
    </row>
    <row r="13" spans="1:4" s="1" customFormat="1" ht="12">
      <c r="A13" s="5"/>
      <c r="B13" s="299" t="s">
        <v>314</v>
      </c>
      <c r="C13" s="300">
        <v>230</v>
      </c>
    </row>
    <row r="14" spans="1:4" s="1" customFormat="1" ht="12">
      <c r="A14" s="5"/>
      <c r="B14" s="299" t="s">
        <v>315</v>
      </c>
      <c r="C14" s="300">
        <v>230</v>
      </c>
    </row>
    <row r="15" spans="1:4" s="1" customFormat="1" ht="12">
      <c r="A15" s="5"/>
      <c r="B15" s="299" t="s">
        <v>316</v>
      </c>
      <c r="C15" s="300">
        <v>230</v>
      </c>
    </row>
    <row r="16" spans="1:4" s="1" customFormat="1" ht="12">
      <c r="A16" s="5"/>
      <c r="B16" s="299" t="s">
        <v>317</v>
      </c>
      <c r="C16" s="300">
        <v>230</v>
      </c>
    </row>
    <row r="17" spans="1:3" s="1" customFormat="1" ht="12">
      <c r="A17" s="5"/>
      <c r="B17" s="299" t="s">
        <v>318</v>
      </c>
      <c r="C17" s="300">
        <v>230</v>
      </c>
    </row>
    <row r="18" spans="1:3" s="1" customFormat="1" ht="12">
      <c r="A18" s="24"/>
      <c r="B18" s="299" t="s">
        <v>310</v>
      </c>
      <c r="C18" s="300">
        <v>1110</v>
      </c>
    </row>
    <row r="19" spans="1:3" s="1" customFormat="1" ht="12">
      <c r="A19" s="23" t="s">
        <v>38</v>
      </c>
      <c r="B19" s="33" t="s">
        <v>17</v>
      </c>
      <c r="C19" s="270">
        <v>170</v>
      </c>
    </row>
    <row r="20" spans="1:3" s="1" customFormat="1" ht="12">
      <c r="A20" s="5"/>
      <c r="B20" s="33" t="s">
        <v>18</v>
      </c>
      <c r="C20" s="270">
        <v>330</v>
      </c>
    </row>
    <row r="21" spans="1:3" s="1" customFormat="1" ht="12">
      <c r="A21" s="5"/>
      <c r="B21" s="33" t="s">
        <v>19</v>
      </c>
      <c r="C21" s="270">
        <v>530</v>
      </c>
    </row>
    <row r="22" spans="1:3" s="1" customFormat="1" ht="12">
      <c r="A22" s="5"/>
      <c r="B22" s="33" t="s">
        <v>20</v>
      </c>
      <c r="C22" s="270">
        <v>730</v>
      </c>
    </row>
    <row r="23" spans="1:3" s="1" customFormat="1" ht="12">
      <c r="A23" s="24"/>
      <c r="B23" s="299" t="s">
        <v>372</v>
      </c>
      <c r="C23" s="300">
        <v>330</v>
      </c>
    </row>
    <row r="24" spans="1:3" s="1" customFormat="1" ht="12">
      <c r="A24" s="23" t="s">
        <v>39</v>
      </c>
      <c r="B24" s="33" t="s">
        <v>21</v>
      </c>
      <c r="C24" s="270">
        <v>170</v>
      </c>
    </row>
    <row r="25" spans="1:3" s="1" customFormat="1" ht="12">
      <c r="A25" s="5"/>
      <c r="B25" s="33" t="s">
        <v>22</v>
      </c>
      <c r="C25" s="270">
        <v>330</v>
      </c>
    </row>
    <row r="26" spans="1:3" s="1" customFormat="1" ht="12">
      <c r="A26" s="24"/>
      <c r="B26" s="33" t="s">
        <v>23</v>
      </c>
      <c r="C26" s="270">
        <v>1000</v>
      </c>
    </row>
    <row r="27" spans="1:3" s="1" customFormat="1" ht="12">
      <c r="A27" s="23" t="s">
        <v>300</v>
      </c>
      <c r="B27" s="33" t="s">
        <v>296</v>
      </c>
      <c r="C27" s="270">
        <v>170</v>
      </c>
    </row>
    <row r="28" spans="1:3" s="1" customFormat="1" ht="12">
      <c r="A28" s="5"/>
      <c r="B28" s="33" t="s">
        <v>297</v>
      </c>
      <c r="C28" s="270">
        <v>330</v>
      </c>
    </row>
    <row r="29" spans="1:3" s="1" customFormat="1" ht="12">
      <c r="A29" s="5"/>
      <c r="B29" s="33" t="s">
        <v>298</v>
      </c>
      <c r="C29" s="270">
        <v>1000</v>
      </c>
    </row>
    <row r="30" spans="1:3" s="1" customFormat="1" ht="12">
      <c r="A30" s="5"/>
      <c r="B30" s="33" t="s">
        <v>357</v>
      </c>
      <c r="C30" s="270">
        <v>170</v>
      </c>
    </row>
    <row r="31" spans="1:3">
      <c r="A31" s="5"/>
      <c r="B31" s="33" t="s">
        <v>304</v>
      </c>
      <c r="C31" s="270">
        <v>330</v>
      </c>
    </row>
    <row r="32" spans="1:3">
      <c r="A32" s="5"/>
      <c r="B32" s="33" t="s">
        <v>305</v>
      </c>
      <c r="C32" s="270">
        <v>1000</v>
      </c>
    </row>
    <row r="33" spans="1:3" s="1" customFormat="1" ht="12">
      <c r="A33" s="23" t="s">
        <v>40</v>
      </c>
      <c r="B33" s="33" t="s">
        <v>163</v>
      </c>
      <c r="C33" s="270">
        <v>170</v>
      </c>
    </row>
    <row r="34" spans="1:3" s="1" customFormat="1" ht="12">
      <c r="A34" s="5"/>
      <c r="B34" s="33" t="s">
        <v>160</v>
      </c>
      <c r="C34" s="270">
        <v>330</v>
      </c>
    </row>
    <row r="35" spans="1:3" s="1" customFormat="1" ht="12">
      <c r="A35" s="24"/>
      <c r="B35" s="33" t="s">
        <v>161</v>
      </c>
      <c r="C35" s="270">
        <v>1000</v>
      </c>
    </row>
    <row r="36" spans="1:3" s="1" customFormat="1" ht="12">
      <c r="A36" s="9" t="s">
        <v>41</v>
      </c>
      <c r="B36" s="33" t="s">
        <v>165</v>
      </c>
      <c r="C36" s="270">
        <v>170</v>
      </c>
    </row>
    <row r="37" spans="1:3" s="1" customFormat="1" ht="12">
      <c r="A37" s="9" t="s">
        <v>42</v>
      </c>
      <c r="B37" s="33" t="s">
        <v>167</v>
      </c>
      <c r="C37" s="270">
        <v>170</v>
      </c>
    </row>
    <row r="38" spans="1:3" s="1" customFormat="1" ht="12">
      <c r="A38" s="23" t="s">
        <v>43</v>
      </c>
      <c r="B38" s="33" t="s">
        <v>24</v>
      </c>
      <c r="C38" s="270">
        <v>170</v>
      </c>
    </row>
    <row r="39" spans="1:3" s="1" customFormat="1" ht="12">
      <c r="A39" s="24"/>
      <c r="B39" s="33" t="s">
        <v>25</v>
      </c>
      <c r="C39" s="270">
        <v>330</v>
      </c>
    </row>
    <row r="40" spans="1:3" s="1" customFormat="1" ht="12">
      <c r="A40" s="9" t="s">
        <v>44</v>
      </c>
      <c r="B40" s="33" t="s">
        <v>169</v>
      </c>
      <c r="C40" s="270">
        <v>170</v>
      </c>
    </row>
    <row r="41" spans="1:3" s="1" customFormat="1" ht="12">
      <c r="A41" s="9" t="s">
        <v>45</v>
      </c>
      <c r="B41" s="33" t="s">
        <v>171</v>
      </c>
      <c r="C41" s="270">
        <v>170</v>
      </c>
    </row>
    <row r="42" spans="1:3" s="1" customFormat="1" ht="12">
      <c r="A42" s="23" t="s">
        <v>46</v>
      </c>
      <c r="B42" s="33" t="s">
        <v>26</v>
      </c>
      <c r="C42" s="270">
        <v>170</v>
      </c>
    </row>
    <row r="43" spans="1:3" s="1" customFormat="1" ht="12">
      <c r="A43" s="24"/>
      <c r="B43" s="33" t="s">
        <v>27</v>
      </c>
      <c r="C43" s="270">
        <v>330</v>
      </c>
    </row>
    <row r="44" spans="1:3" s="1" customFormat="1" ht="12">
      <c r="A44" s="9" t="s">
        <v>47</v>
      </c>
      <c r="B44" s="33" t="s">
        <v>177</v>
      </c>
      <c r="C44" s="270">
        <v>170</v>
      </c>
    </row>
    <row r="45" spans="1:3" s="1" customFormat="1" ht="12">
      <c r="A45" s="9" t="s">
        <v>48</v>
      </c>
      <c r="B45" s="33" t="s">
        <v>179</v>
      </c>
      <c r="C45" s="271" t="s">
        <v>108</v>
      </c>
    </row>
    <row r="46" spans="1:3" s="1" customFormat="1" ht="12">
      <c r="A46" s="9" t="s">
        <v>49</v>
      </c>
      <c r="B46" s="33" t="s">
        <v>173</v>
      </c>
      <c r="C46" s="270">
        <v>170</v>
      </c>
    </row>
    <row r="47" spans="1:3" s="1" customFormat="1" ht="12">
      <c r="A47" s="9" t="s">
        <v>50</v>
      </c>
      <c r="B47" s="33" t="s">
        <v>16</v>
      </c>
      <c r="C47" s="271" t="s">
        <v>108</v>
      </c>
    </row>
    <row r="49" spans="1:3" ht="18.75">
      <c r="A49" s="120" t="s">
        <v>31</v>
      </c>
      <c r="B49" s="28"/>
      <c r="C49" s="26" t="s">
        <v>51</v>
      </c>
    </row>
    <row r="50" spans="1:3">
      <c r="A50" s="495" t="s">
        <v>307</v>
      </c>
      <c r="B50" s="33" t="s">
        <v>139</v>
      </c>
      <c r="C50" s="270">
        <v>210</v>
      </c>
    </row>
    <row r="51" spans="1:3">
      <c r="A51" s="496"/>
      <c r="B51" s="33" t="s">
        <v>140</v>
      </c>
      <c r="C51" s="270">
        <v>210</v>
      </c>
    </row>
    <row r="52" spans="1:3">
      <c r="A52" s="496"/>
      <c r="B52" s="33" t="s">
        <v>141</v>
      </c>
      <c r="C52" s="270">
        <v>210</v>
      </c>
    </row>
    <row r="53" spans="1:3">
      <c r="A53" s="496"/>
      <c r="B53" s="33" t="s">
        <v>142</v>
      </c>
      <c r="C53" s="270">
        <v>1080</v>
      </c>
    </row>
    <row r="54" spans="1:3" s="1" customFormat="1" ht="12">
      <c r="A54" s="276"/>
      <c r="B54" s="299" t="s">
        <v>309</v>
      </c>
      <c r="C54" s="300">
        <v>210</v>
      </c>
    </row>
    <row r="55" spans="1:3">
      <c r="A55" s="23" t="s">
        <v>37</v>
      </c>
      <c r="B55" s="33" t="s">
        <v>9</v>
      </c>
      <c r="C55" s="270">
        <v>210</v>
      </c>
    </row>
    <row r="56" spans="1:3" s="1" customFormat="1" ht="12">
      <c r="A56" s="5"/>
      <c r="B56" s="299" t="s">
        <v>311</v>
      </c>
      <c r="C56" s="300">
        <v>210</v>
      </c>
    </row>
    <row r="57" spans="1:3" s="1" customFormat="1" ht="12">
      <c r="A57" s="5"/>
      <c r="B57" s="299" t="s">
        <v>312</v>
      </c>
      <c r="C57" s="300">
        <v>210</v>
      </c>
    </row>
    <row r="58" spans="1:3" s="1" customFormat="1" ht="12">
      <c r="A58" s="5"/>
      <c r="B58" s="299" t="s">
        <v>313</v>
      </c>
      <c r="C58" s="300">
        <v>210</v>
      </c>
    </row>
    <row r="59" spans="1:3" s="1" customFormat="1" ht="12">
      <c r="A59" s="5"/>
      <c r="B59" s="299" t="s">
        <v>314</v>
      </c>
      <c r="C59" s="300">
        <v>210</v>
      </c>
    </row>
    <row r="60" spans="1:3" s="1" customFormat="1" ht="12">
      <c r="A60" s="5"/>
      <c r="B60" s="299" t="s">
        <v>315</v>
      </c>
      <c r="C60" s="300">
        <v>210</v>
      </c>
    </row>
    <row r="61" spans="1:3" s="1" customFormat="1" ht="12">
      <c r="A61" s="5"/>
      <c r="B61" s="299" t="s">
        <v>316</v>
      </c>
      <c r="C61" s="300">
        <v>210</v>
      </c>
    </row>
    <row r="62" spans="1:3" s="1" customFormat="1" ht="12">
      <c r="A62" s="5"/>
      <c r="B62" s="299" t="s">
        <v>317</v>
      </c>
      <c r="C62" s="300">
        <v>210</v>
      </c>
    </row>
    <row r="63" spans="1:3" s="1" customFormat="1" ht="12">
      <c r="A63" s="5"/>
      <c r="B63" s="299" t="s">
        <v>318</v>
      </c>
      <c r="C63" s="300">
        <v>210</v>
      </c>
    </row>
    <row r="64" spans="1:3" s="1" customFormat="1" ht="12">
      <c r="A64" s="24"/>
      <c r="B64" s="299" t="s">
        <v>310</v>
      </c>
      <c r="C64" s="300">
        <v>1080</v>
      </c>
    </row>
    <row r="65" spans="1:3">
      <c r="A65" s="23" t="s">
        <v>38</v>
      </c>
      <c r="B65" s="33" t="s">
        <v>17</v>
      </c>
      <c r="C65" s="270">
        <v>150</v>
      </c>
    </row>
    <row r="66" spans="1:3">
      <c r="A66" s="5"/>
      <c r="B66" s="33" t="s">
        <v>18</v>
      </c>
      <c r="C66" s="270">
        <v>320</v>
      </c>
    </row>
    <row r="67" spans="1:3">
      <c r="A67" s="5"/>
      <c r="B67" s="33" t="s">
        <v>19</v>
      </c>
      <c r="C67" s="270">
        <v>520</v>
      </c>
    </row>
    <row r="68" spans="1:3">
      <c r="A68" s="5"/>
      <c r="B68" s="33" t="s">
        <v>20</v>
      </c>
      <c r="C68" s="270">
        <v>710</v>
      </c>
    </row>
    <row r="69" spans="1:3">
      <c r="A69" s="24"/>
      <c r="B69" s="299" t="s">
        <v>372</v>
      </c>
      <c r="C69" s="300">
        <v>320</v>
      </c>
    </row>
    <row r="70" spans="1:3">
      <c r="A70" s="23" t="s">
        <v>39</v>
      </c>
      <c r="B70" s="33" t="s">
        <v>21</v>
      </c>
      <c r="C70" s="270">
        <v>150</v>
      </c>
    </row>
    <row r="71" spans="1:3">
      <c r="A71" s="5"/>
      <c r="B71" s="33" t="s">
        <v>22</v>
      </c>
      <c r="C71" s="270">
        <v>320</v>
      </c>
    </row>
    <row r="72" spans="1:3">
      <c r="A72" s="24"/>
      <c r="B72" s="33" t="s">
        <v>23</v>
      </c>
      <c r="C72" s="270">
        <v>990</v>
      </c>
    </row>
    <row r="73" spans="1:3">
      <c r="A73" s="23" t="s">
        <v>299</v>
      </c>
      <c r="B73" s="33" t="s">
        <v>296</v>
      </c>
      <c r="C73" s="270">
        <v>150</v>
      </c>
    </row>
    <row r="74" spans="1:3">
      <c r="A74" s="5"/>
      <c r="B74" s="33" t="s">
        <v>297</v>
      </c>
      <c r="C74" s="270">
        <v>320</v>
      </c>
    </row>
    <row r="75" spans="1:3">
      <c r="A75" s="5"/>
      <c r="B75" s="33" t="s">
        <v>298</v>
      </c>
      <c r="C75" s="270">
        <v>990</v>
      </c>
    </row>
    <row r="76" spans="1:3" s="1" customFormat="1" ht="12">
      <c r="A76" s="5"/>
      <c r="B76" s="33" t="s">
        <v>301</v>
      </c>
      <c r="C76" s="270">
        <v>150</v>
      </c>
    </row>
    <row r="77" spans="1:3">
      <c r="A77" s="5"/>
      <c r="B77" s="33" t="s">
        <v>304</v>
      </c>
      <c r="C77" s="270">
        <v>320</v>
      </c>
    </row>
    <row r="78" spans="1:3">
      <c r="A78" s="5"/>
      <c r="B78" s="33" t="s">
        <v>305</v>
      </c>
      <c r="C78" s="270">
        <v>990</v>
      </c>
    </row>
    <row r="79" spans="1:3">
      <c r="A79" s="23" t="s">
        <v>40</v>
      </c>
      <c r="B79" s="33" t="s">
        <v>163</v>
      </c>
      <c r="C79" s="270">
        <v>150</v>
      </c>
    </row>
    <row r="80" spans="1:3">
      <c r="A80" s="5"/>
      <c r="B80" s="33" t="s">
        <v>160</v>
      </c>
      <c r="C80" s="270">
        <v>320</v>
      </c>
    </row>
    <row r="81" spans="1:3">
      <c r="A81" s="24"/>
      <c r="B81" s="33" t="s">
        <v>161</v>
      </c>
      <c r="C81" s="270">
        <v>990</v>
      </c>
    </row>
    <row r="82" spans="1:3">
      <c r="A82" s="9" t="s">
        <v>41</v>
      </c>
      <c r="B82" s="33" t="s">
        <v>165</v>
      </c>
      <c r="C82" s="270">
        <v>150</v>
      </c>
    </row>
    <row r="83" spans="1:3">
      <c r="A83" s="9" t="s">
        <v>42</v>
      </c>
      <c r="B83" s="33" t="s">
        <v>167</v>
      </c>
      <c r="C83" s="270">
        <v>150</v>
      </c>
    </row>
    <row r="84" spans="1:3">
      <c r="A84" s="23" t="s">
        <v>43</v>
      </c>
      <c r="B84" s="33" t="s">
        <v>24</v>
      </c>
      <c r="C84" s="270">
        <v>150</v>
      </c>
    </row>
    <row r="85" spans="1:3">
      <c r="A85" s="24"/>
      <c r="B85" s="33" t="s">
        <v>25</v>
      </c>
      <c r="C85" s="270">
        <v>320</v>
      </c>
    </row>
    <row r="86" spans="1:3">
      <c r="A86" s="9" t="s">
        <v>44</v>
      </c>
      <c r="B86" s="33" t="s">
        <v>174</v>
      </c>
      <c r="C86" s="270">
        <v>150</v>
      </c>
    </row>
    <row r="87" spans="1:3">
      <c r="A87" s="9" t="s">
        <v>45</v>
      </c>
      <c r="B87" s="33" t="s">
        <v>171</v>
      </c>
      <c r="C87" s="270">
        <v>150</v>
      </c>
    </row>
    <row r="88" spans="1:3">
      <c r="A88" s="23" t="s">
        <v>46</v>
      </c>
      <c r="B88" s="33" t="s">
        <v>26</v>
      </c>
      <c r="C88" s="270">
        <v>150</v>
      </c>
    </row>
    <row r="89" spans="1:3">
      <c r="A89" s="24"/>
      <c r="B89" s="33" t="s">
        <v>27</v>
      </c>
      <c r="C89" s="270">
        <v>320</v>
      </c>
    </row>
    <row r="90" spans="1:3">
      <c r="A90" s="9" t="s">
        <v>47</v>
      </c>
      <c r="B90" s="33" t="s">
        <v>177</v>
      </c>
      <c r="C90" s="270">
        <v>150</v>
      </c>
    </row>
    <row r="91" spans="1:3">
      <c r="A91" s="9" t="s">
        <v>48</v>
      </c>
      <c r="B91" s="33" t="s">
        <v>179</v>
      </c>
      <c r="C91" s="271" t="s">
        <v>108</v>
      </c>
    </row>
    <row r="92" spans="1:3">
      <c r="A92" s="9" t="s">
        <v>49</v>
      </c>
      <c r="B92" s="33" t="s">
        <v>175</v>
      </c>
      <c r="C92" s="270">
        <v>150</v>
      </c>
    </row>
    <row r="93" spans="1:3">
      <c r="A93" s="9" t="s">
        <v>50</v>
      </c>
      <c r="B93" s="33" t="s">
        <v>16</v>
      </c>
      <c r="C93" s="271" t="s">
        <v>108</v>
      </c>
    </row>
    <row r="95" spans="1:3" ht="18.75">
      <c r="A95" s="120" t="s">
        <v>52</v>
      </c>
      <c r="B95" s="28"/>
      <c r="C95" s="26" t="s">
        <v>59</v>
      </c>
    </row>
    <row r="96" spans="1:3">
      <c r="A96" s="495" t="s">
        <v>307</v>
      </c>
      <c r="B96" s="33" t="s">
        <v>139</v>
      </c>
      <c r="C96" s="27">
        <v>50</v>
      </c>
    </row>
    <row r="97" spans="1:3">
      <c r="A97" s="496"/>
      <c r="B97" s="33" t="s">
        <v>140</v>
      </c>
      <c r="C97" s="27">
        <v>50</v>
      </c>
    </row>
    <row r="98" spans="1:3">
      <c r="A98" s="496"/>
      <c r="B98" s="33" t="s">
        <v>141</v>
      </c>
      <c r="C98" s="27">
        <v>50</v>
      </c>
    </row>
    <row r="99" spans="1:3">
      <c r="A99" s="496"/>
      <c r="B99" s="33" t="s">
        <v>142</v>
      </c>
      <c r="C99" s="27" t="s">
        <v>361</v>
      </c>
    </row>
    <row r="100" spans="1:3" s="1" customFormat="1" ht="12">
      <c r="A100" s="276"/>
      <c r="B100" s="299" t="s">
        <v>309</v>
      </c>
      <c r="C100" s="301">
        <v>36</v>
      </c>
    </row>
    <row r="101" spans="1:3">
      <c r="A101" s="23" t="s">
        <v>37</v>
      </c>
      <c r="B101" s="33" t="s">
        <v>9</v>
      </c>
      <c r="C101" s="27" t="s">
        <v>295</v>
      </c>
    </row>
    <row r="102" spans="1:3" s="1" customFormat="1" ht="12">
      <c r="A102" s="5"/>
      <c r="B102" s="299" t="s">
        <v>311</v>
      </c>
      <c r="C102" s="302">
        <v>47</v>
      </c>
    </row>
    <row r="103" spans="1:3" s="1" customFormat="1" ht="12">
      <c r="A103" s="5"/>
      <c r="B103" s="299" t="s">
        <v>312</v>
      </c>
      <c r="C103" s="302">
        <v>62</v>
      </c>
    </row>
    <row r="104" spans="1:3" s="1" customFormat="1" ht="12">
      <c r="A104" s="5"/>
      <c r="B104" s="299" t="s">
        <v>313</v>
      </c>
      <c r="C104" s="302">
        <v>25</v>
      </c>
    </row>
    <row r="105" spans="1:3" s="1" customFormat="1" ht="12">
      <c r="A105" s="5"/>
      <c r="B105" s="299" t="s">
        <v>314</v>
      </c>
      <c r="C105" s="302">
        <v>28</v>
      </c>
    </row>
    <row r="106" spans="1:3" s="1" customFormat="1" ht="12">
      <c r="A106" s="5"/>
      <c r="B106" s="299" t="s">
        <v>315</v>
      </c>
      <c r="C106" s="302">
        <v>27</v>
      </c>
    </row>
    <row r="107" spans="1:3" s="1" customFormat="1" ht="12">
      <c r="A107" s="5"/>
      <c r="B107" s="299" t="s">
        <v>316</v>
      </c>
      <c r="C107" s="302">
        <v>40</v>
      </c>
    </row>
    <row r="108" spans="1:3" s="1" customFormat="1" ht="12">
      <c r="A108" s="5"/>
      <c r="B108" s="299" t="s">
        <v>317</v>
      </c>
      <c r="C108" s="302">
        <v>20</v>
      </c>
    </row>
    <row r="109" spans="1:3" s="1" customFormat="1" ht="12">
      <c r="A109" s="5"/>
      <c r="B109" s="299" t="s">
        <v>318</v>
      </c>
      <c r="C109" s="302">
        <v>22</v>
      </c>
    </row>
    <row r="110" spans="1:3" s="1" customFormat="1" ht="12">
      <c r="A110" s="24"/>
      <c r="B110" s="299" t="s">
        <v>310</v>
      </c>
      <c r="C110" s="302">
        <v>170</v>
      </c>
    </row>
    <row r="111" spans="1:3">
      <c r="A111" s="23" t="s">
        <v>38</v>
      </c>
      <c r="B111" s="33" t="s">
        <v>17</v>
      </c>
      <c r="C111" s="27">
        <v>18</v>
      </c>
    </row>
    <row r="112" spans="1:3">
      <c r="A112" s="5"/>
      <c r="B112" s="33" t="s">
        <v>18</v>
      </c>
      <c r="C112" s="27">
        <v>62</v>
      </c>
    </row>
    <row r="113" spans="1:3">
      <c r="A113" s="5"/>
      <c r="B113" s="33" t="s">
        <v>19</v>
      </c>
      <c r="C113" s="27" t="s">
        <v>360</v>
      </c>
    </row>
    <row r="114" spans="1:3">
      <c r="A114" s="5"/>
      <c r="B114" s="33" t="s">
        <v>20</v>
      </c>
      <c r="C114" s="27" t="s">
        <v>359</v>
      </c>
    </row>
    <row r="115" spans="1:3">
      <c r="A115" s="24"/>
      <c r="B115" s="299" t="s">
        <v>372</v>
      </c>
      <c r="C115" s="301" t="s">
        <v>373</v>
      </c>
    </row>
    <row r="116" spans="1:3">
      <c r="A116" s="23" t="s">
        <v>39</v>
      </c>
      <c r="B116" s="33" t="s">
        <v>21</v>
      </c>
      <c r="C116" s="27">
        <v>12</v>
      </c>
    </row>
    <row r="117" spans="1:3">
      <c r="A117" s="5"/>
      <c r="B117" s="33" t="s">
        <v>22</v>
      </c>
      <c r="C117" s="27">
        <v>125</v>
      </c>
    </row>
    <row r="118" spans="1:3">
      <c r="A118" s="24"/>
      <c r="B118" s="33" t="s">
        <v>23</v>
      </c>
      <c r="C118" s="27" t="s">
        <v>361</v>
      </c>
    </row>
    <row r="119" spans="1:3">
      <c r="A119" s="23" t="s">
        <v>299</v>
      </c>
      <c r="B119" s="33" t="s">
        <v>296</v>
      </c>
      <c r="C119" s="27">
        <v>40</v>
      </c>
    </row>
    <row r="120" spans="1:3">
      <c r="A120" s="5"/>
      <c r="B120" s="33" t="s">
        <v>297</v>
      </c>
      <c r="C120" s="27" t="s">
        <v>358</v>
      </c>
    </row>
    <row r="121" spans="1:3">
      <c r="A121" s="5"/>
      <c r="B121" s="33" t="s">
        <v>298</v>
      </c>
      <c r="C121" s="27" t="s">
        <v>361</v>
      </c>
    </row>
    <row r="122" spans="1:3">
      <c r="A122" s="5"/>
      <c r="B122" s="299" t="s">
        <v>302</v>
      </c>
      <c r="C122" s="301">
        <v>15</v>
      </c>
    </row>
    <row r="123" spans="1:3">
      <c r="A123" s="5"/>
      <c r="B123" s="33" t="s">
        <v>304</v>
      </c>
      <c r="C123" s="27" t="s">
        <v>303</v>
      </c>
    </row>
    <row r="124" spans="1:3">
      <c r="A124" s="5"/>
      <c r="B124" s="33" t="s">
        <v>305</v>
      </c>
      <c r="C124" s="27" t="s">
        <v>303</v>
      </c>
    </row>
    <row r="125" spans="1:3">
      <c r="A125" s="23" t="s">
        <v>40</v>
      </c>
      <c r="B125" s="33" t="s">
        <v>162</v>
      </c>
      <c r="C125" s="27">
        <v>18</v>
      </c>
    </row>
    <row r="126" spans="1:3">
      <c r="A126" s="5"/>
      <c r="B126" s="33" t="s">
        <v>160</v>
      </c>
      <c r="C126" s="27" t="s">
        <v>358</v>
      </c>
    </row>
    <row r="127" spans="1:3">
      <c r="A127" s="24"/>
      <c r="B127" s="33" t="s">
        <v>161</v>
      </c>
      <c r="C127" s="27" t="s">
        <v>361</v>
      </c>
    </row>
    <row r="128" spans="1:3">
      <c r="A128" s="9" t="s">
        <v>41</v>
      </c>
      <c r="B128" s="299" t="s">
        <v>164</v>
      </c>
      <c r="C128" s="301">
        <v>15</v>
      </c>
    </row>
    <row r="129" spans="1:3">
      <c r="A129" s="9" t="s">
        <v>42</v>
      </c>
      <c r="B129" s="299" t="s">
        <v>166</v>
      </c>
      <c r="C129" s="301">
        <v>28</v>
      </c>
    </row>
    <row r="130" spans="1:3">
      <c r="A130" s="23" t="s">
        <v>43</v>
      </c>
      <c r="B130" s="33" t="s">
        <v>24</v>
      </c>
      <c r="C130" s="27">
        <v>30</v>
      </c>
    </row>
    <row r="131" spans="1:3">
      <c r="A131" s="24"/>
      <c r="B131" s="299" t="s">
        <v>25</v>
      </c>
      <c r="C131" s="301" t="s">
        <v>362</v>
      </c>
    </row>
    <row r="132" spans="1:3">
      <c r="A132" s="9" t="s">
        <v>44</v>
      </c>
      <c r="B132" s="299" t="s">
        <v>168</v>
      </c>
      <c r="C132" s="301">
        <v>21</v>
      </c>
    </row>
    <row r="133" spans="1:3">
      <c r="A133" s="9" t="s">
        <v>45</v>
      </c>
      <c r="B133" s="299" t="s">
        <v>170</v>
      </c>
      <c r="C133" s="301">
        <v>12</v>
      </c>
    </row>
    <row r="134" spans="1:3">
      <c r="A134" s="23" t="s">
        <v>46</v>
      </c>
      <c r="B134" s="299" t="s">
        <v>26</v>
      </c>
      <c r="C134" s="301">
        <v>13</v>
      </c>
    </row>
    <row r="135" spans="1:3">
      <c r="A135" s="24"/>
      <c r="B135" s="33" t="s">
        <v>27</v>
      </c>
      <c r="C135" s="27" t="s">
        <v>358</v>
      </c>
    </row>
    <row r="136" spans="1:3">
      <c r="A136" s="9" t="s">
        <v>47</v>
      </c>
      <c r="B136" s="299" t="s">
        <v>176</v>
      </c>
      <c r="C136" s="301">
        <v>9</v>
      </c>
    </row>
    <row r="137" spans="1:3">
      <c r="A137" s="9" t="s">
        <v>48</v>
      </c>
      <c r="B137" s="33" t="s">
        <v>178</v>
      </c>
      <c r="C137" s="27" t="s">
        <v>36</v>
      </c>
    </row>
    <row r="138" spans="1:3">
      <c r="A138" s="9" t="s">
        <v>49</v>
      </c>
      <c r="B138" s="299" t="s">
        <v>172</v>
      </c>
      <c r="C138" s="301">
        <v>10</v>
      </c>
    </row>
    <row r="139" spans="1:3">
      <c r="A139" s="9" t="s">
        <v>50</v>
      </c>
      <c r="B139" s="33" t="s">
        <v>16</v>
      </c>
      <c r="C139" s="27" t="s">
        <v>36</v>
      </c>
    </row>
    <row r="141" spans="1:3" ht="18.75">
      <c r="A141" s="120" t="s">
        <v>107</v>
      </c>
      <c r="C141" s="26" t="s">
        <v>51</v>
      </c>
    </row>
    <row r="142" spans="1:3">
      <c r="A142" s="495" t="s">
        <v>307</v>
      </c>
      <c r="B142" s="33" t="s">
        <v>139</v>
      </c>
      <c r="C142" s="54">
        <v>100</v>
      </c>
    </row>
    <row r="143" spans="1:3">
      <c r="A143" s="496"/>
      <c r="B143" s="33" t="s">
        <v>140</v>
      </c>
      <c r="C143" s="54">
        <v>100</v>
      </c>
    </row>
    <row r="144" spans="1:3">
      <c r="A144" s="496"/>
      <c r="B144" s="33" t="s">
        <v>141</v>
      </c>
      <c r="C144" s="54">
        <v>100</v>
      </c>
    </row>
    <row r="145" spans="1:3">
      <c r="A145" s="496"/>
      <c r="B145" s="33" t="s">
        <v>142</v>
      </c>
      <c r="C145" s="54">
        <v>100</v>
      </c>
    </row>
    <row r="146" spans="1:3" s="1" customFormat="1">
      <c r="A146" s="276"/>
      <c r="B146" s="299" t="s">
        <v>309</v>
      </c>
      <c r="C146" s="303">
        <v>100</v>
      </c>
    </row>
    <row r="147" spans="1:3">
      <c r="A147" s="9" t="s">
        <v>37</v>
      </c>
      <c r="B147" s="33" t="s">
        <v>9</v>
      </c>
      <c r="C147" s="54">
        <v>100</v>
      </c>
    </row>
    <row r="148" spans="1:3" s="1" customFormat="1">
      <c r="A148" s="5"/>
      <c r="B148" s="299" t="s">
        <v>311</v>
      </c>
      <c r="C148" s="303">
        <v>100</v>
      </c>
    </row>
    <row r="149" spans="1:3" s="1" customFormat="1">
      <c r="A149" s="5"/>
      <c r="B149" s="299" t="s">
        <v>312</v>
      </c>
      <c r="C149" s="303">
        <v>100</v>
      </c>
    </row>
    <row r="150" spans="1:3" s="1" customFormat="1">
      <c r="A150" s="5"/>
      <c r="B150" s="299" t="s">
        <v>313</v>
      </c>
      <c r="C150" s="303">
        <v>100</v>
      </c>
    </row>
    <row r="151" spans="1:3" s="1" customFormat="1">
      <c r="A151" s="5"/>
      <c r="B151" s="299" t="s">
        <v>314</v>
      </c>
      <c r="C151" s="303">
        <v>100</v>
      </c>
    </row>
    <row r="152" spans="1:3" s="1" customFormat="1">
      <c r="A152" s="5"/>
      <c r="B152" s="299" t="s">
        <v>315</v>
      </c>
      <c r="C152" s="303">
        <v>100</v>
      </c>
    </row>
    <row r="153" spans="1:3" s="1" customFormat="1">
      <c r="A153" s="5"/>
      <c r="B153" s="299" t="s">
        <v>316</v>
      </c>
      <c r="C153" s="303">
        <v>100</v>
      </c>
    </row>
    <row r="154" spans="1:3" s="1" customFormat="1">
      <c r="A154" s="5"/>
      <c r="B154" s="299" t="s">
        <v>317</v>
      </c>
      <c r="C154" s="303">
        <v>100</v>
      </c>
    </row>
    <row r="155" spans="1:3" s="1" customFormat="1">
      <c r="A155" s="5"/>
      <c r="B155" s="299" t="s">
        <v>318</v>
      </c>
      <c r="C155" s="303">
        <v>100</v>
      </c>
    </row>
    <row r="156" spans="1:3" s="1" customFormat="1">
      <c r="A156" s="24"/>
      <c r="B156" s="299" t="s">
        <v>310</v>
      </c>
      <c r="C156" s="303">
        <v>100</v>
      </c>
    </row>
    <row r="157" spans="1:3">
      <c r="A157" s="23" t="s">
        <v>38</v>
      </c>
      <c r="B157" s="33" t="s">
        <v>17</v>
      </c>
      <c r="C157" s="54">
        <v>80</v>
      </c>
    </row>
    <row r="158" spans="1:3">
      <c r="A158" s="5"/>
      <c r="B158" s="33" t="s">
        <v>18</v>
      </c>
      <c r="C158" s="54">
        <v>80</v>
      </c>
    </row>
    <row r="159" spans="1:3">
      <c r="A159" s="5"/>
      <c r="B159" s="33" t="s">
        <v>19</v>
      </c>
      <c r="C159" s="54">
        <v>80</v>
      </c>
    </row>
    <row r="160" spans="1:3">
      <c r="A160" s="24"/>
      <c r="B160" s="33" t="s">
        <v>20</v>
      </c>
      <c r="C160" s="54">
        <v>80</v>
      </c>
    </row>
    <row r="161" spans="1:3">
      <c r="A161" s="23" t="s">
        <v>39</v>
      </c>
      <c r="B161" s="33" t="s">
        <v>21</v>
      </c>
      <c r="C161" s="54">
        <v>80</v>
      </c>
    </row>
    <row r="162" spans="1:3">
      <c r="A162" s="5"/>
      <c r="B162" s="33" t="s">
        <v>22</v>
      </c>
      <c r="C162" s="54">
        <v>80</v>
      </c>
    </row>
    <row r="163" spans="1:3">
      <c r="A163" s="24"/>
      <c r="B163" s="33" t="s">
        <v>23</v>
      </c>
      <c r="C163" s="54">
        <v>80</v>
      </c>
    </row>
    <row r="164" spans="1:3">
      <c r="A164" s="23" t="s">
        <v>299</v>
      </c>
      <c r="B164" s="33" t="s">
        <v>296</v>
      </c>
      <c r="C164" s="54">
        <v>80</v>
      </c>
    </row>
    <row r="165" spans="1:3">
      <c r="A165" s="5"/>
      <c r="B165" s="33" t="s">
        <v>297</v>
      </c>
      <c r="C165" s="54">
        <v>80</v>
      </c>
    </row>
    <row r="166" spans="1:3">
      <c r="A166" s="5"/>
      <c r="B166" s="33" t="s">
        <v>298</v>
      </c>
      <c r="C166" s="54">
        <v>80</v>
      </c>
    </row>
    <row r="167" spans="1:3">
      <c r="A167" s="5"/>
      <c r="B167" s="33" t="s">
        <v>306</v>
      </c>
      <c r="C167" s="54">
        <v>80</v>
      </c>
    </row>
    <row r="168" spans="1:3">
      <c r="A168" s="5"/>
      <c r="B168" s="33" t="s">
        <v>304</v>
      </c>
      <c r="C168" s="54">
        <v>80</v>
      </c>
    </row>
    <row r="169" spans="1:3">
      <c r="A169" s="5"/>
      <c r="B169" s="33" t="s">
        <v>305</v>
      </c>
      <c r="C169" s="54">
        <v>80</v>
      </c>
    </row>
    <row r="170" spans="1:3">
      <c r="A170" s="23" t="s">
        <v>10</v>
      </c>
      <c r="B170" s="33" t="s">
        <v>162</v>
      </c>
      <c r="C170" s="54">
        <v>80</v>
      </c>
    </row>
    <row r="171" spans="1:3">
      <c r="A171" s="5"/>
      <c r="B171" s="33" t="s">
        <v>160</v>
      </c>
      <c r="C171" s="54">
        <v>80</v>
      </c>
    </row>
    <row r="172" spans="1:3">
      <c r="A172" s="24"/>
      <c r="B172" s="33" t="s">
        <v>161</v>
      </c>
      <c r="C172" s="54">
        <v>80</v>
      </c>
    </row>
    <row r="173" spans="1:3">
      <c r="A173" s="9" t="s">
        <v>11</v>
      </c>
      <c r="B173" s="33" t="s">
        <v>164</v>
      </c>
      <c r="C173" s="54">
        <v>80</v>
      </c>
    </row>
    <row r="174" spans="1:3">
      <c r="A174" s="9" t="s">
        <v>12</v>
      </c>
      <c r="B174" s="33" t="s">
        <v>166</v>
      </c>
      <c r="C174" s="54">
        <v>80</v>
      </c>
    </row>
    <row r="175" spans="1:3">
      <c r="A175" s="23" t="s">
        <v>43</v>
      </c>
      <c r="B175" s="33" t="s">
        <v>24</v>
      </c>
      <c r="C175" s="54">
        <v>80</v>
      </c>
    </row>
    <row r="176" spans="1:3">
      <c r="A176" s="24"/>
      <c r="B176" s="33" t="s">
        <v>25</v>
      </c>
      <c r="C176" s="54">
        <v>80</v>
      </c>
    </row>
    <row r="177" spans="1:3">
      <c r="A177" s="9" t="s">
        <v>13</v>
      </c>
      <c r="B177" s="33" t="s">
        <v>168</v>
      </c>
      <c r="C177" s="54">
        <v>80</v>
      </c>
    </row>
    <row r="178" spans="1:3">
      <c r="A178" s="9" t="s">
        <v>14</v>
      </c>
      <c r="B178" s="33" t="s">
        <v>170</v>
      </c>
      <c r="C178" s="54">
        <v>80</v>
      </c>
    </row>
    <row r="179" spans="1:3">
      <c r="A179" s="23" t="s">
        <v>46</v>
      </c>
      <c r="B179" s="33" t="s">
        <v>26</v>
      </c>
      <c r="C179" s="54">
        <v>80</v>
      </c>
    </row>
    <row r="180" spans="1:3">
      <c r="A180" s="24"/>
      <c r="B180" s="33" t="s">
        <v>27</v>
      </c>
      <c r="C180" s="54">
        <v>80</v>
      </c>
    </row>
    <row r="181" spans="1:3">
      <c r="A181" s="9" t="s">
        <v>47</v>
      </c>
      <c r="B181" s="33" t="s">
        <v>176</v>
      </c>
      <c r="C181" s="54">
        <v>80</v>
      </c>
    </row>
    <row r="182" spans="1:3">
      <c r="A182" s="9" t="s">
        <v>48</v>
      </c>
      <c r="B182" s="33" t="s">
        <v>178</v>
      </c>
      <c r="C182" s="56" t="s">
        <v>108</v>
      </c>
    </row>
    <row r="183" spans="1:3">
      <c r="A183" s="9" t="s">
        <v>15</v>
      </c>
      <c r="B183" s="33" t="s">
        <v>172</v>
      </c>
      <c r="C183" s="54">
        <v>80</v>
      </c>
    </row>
    <row r="184" spans="1:3">
      <c r="A184" s="9" t="s">
        <v>50</v>
      </c>
      <c r="B184" s="33" t="s">
        <v>16</v>
      </c>
      <c r="C184" s="56" t="s">
        <v>108</v>
      </c>
    </row>
  </sheetData>
  <mergeCells count="5">
    <mergeCell ref="A4:A8"/>
    <mergeCell ref="A50:A53"/>
    <mergeCell ref="A96:A99"/>
    <mergeCell ref="A142:A145"/>
    <mergeCell ref="A1:D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39</vt:i4>
      </vt:variant>
    </vt:vector>
  </HeadingPairs>
  <TitlesOfParts>
    <vt:vector size="45" baseType="lpstr">
      <vt:lpstr>使い方と注意</vt:lpstr>
      <vt:lpstr>3号（⓪表紙）</vt:lpstr>
      <vt:lpstr>(①本体)</vt:lpstr>
      <vt:lpstr>(②継続理由)</vt:lpstr>
      <vt:lpstr>(③記入要領)</vt:lpstr>
      <vt:lpstr>「参考」</vt:lpstr>
      <vt:lpstr>'(①本体)'!Print_Area</vt:lpstr>
      <vt:lpstr>'(①本体)'!Print_Titles</vt:lpstr>
      <vt:lpstr>いちじく</vt:lpstr>
      <vt:lpstr>うめ</vt:lpstr>
      <vt:lpstr>うんしゅう</vt:lpstr>
      <vt:lpstr>うんしゅうみかん_極早生</vt:lpstr>
      <vt:lpstr>うんしゅうみかん_根域制限栽培</vt:lpstr>
      <vt:lpstr>うんしゅうみかん_早生</vt:lpstr>
      <vt:lpstr>うんしゅうみかん_普通</vt:lpstr>
      <vt:lpstr>おうとう</vt:lpstr>
      <vt:lpstr>かき_ジョイント栽培</vt:lpstr>
      <vt:lpstr>かき_普通栽培</vt:lpstr>
      <vt:lpstr>かんきつ</vt:lpstr>
      <vt:lpstr>キウイフルーツ</vt:lpstr>
      <vt:lpstr>くり</vt:lpstr>
      <vt:lpstr>すもも_ジョイント栽培</vt:lpstr>
      <vt:lpstr>すもも_普通栽培</vt:lpstr>
      <vt:lpstr>その他かんきつ類</vt:lpstr>
      <vt:lpstr>その他果樹</vt:lpstr>
      <vt:lpstr>なし</vt:lpstr>
      <vt:lpstr>なし_ジョイント栽培</vt:lpstr>
      <vt:lpstr>なし_根域制限栽培</vt:lpstr>
      <vt:lpstr>なし_普通栽培</vt:lpstr>
      <vt:lpstr>パインアップル</vt:lpstr>
      <vt:lpstr>びわ</vt:lpstr>
      <vt:lpstr>ぶどう</vt:lpstr>
      <vt:lpstr>ぶどう_垣根栽培</vt:lpstr>
      <vt:lpstr>ぶどう_根域制限栽培</vt:lpstr>
      <vt:lpstr>ぶどう_普通栽培</vt:lpstr>
      <vt:lpstr>もも</vt:lpstr>
      <vt:lpstr>りんご</vt:lpstr>
      <vt:lpstr>りんご_わい化栽培</vt:lpstr>
      <vt:lpstr>りんご_新わい化栽培</vt:lpstr>
      <vt:lpstr>りんご_超高密植栽培</vt:lpstr>
      <vt:lpstr>りんご_普通栽培</vt:lpstr>
      <vt:lpstr>下限本数</vt:lpstr>
      <vt:lpstr>品目</vt:lpstr>
      <vt:lpstr>品目２</vt:lpstr>
      <vt:lpstr>放任園発生防止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katayama</dc:creator>
  <cp:lastModifiedBy>user</cp:lastModifiedBy>
  <cp:lastPrinted>2021-06-18T06:35:57Z</cp:lastPrinted>
  <dcterms:created xsi:type="dcterms:W3CDTF">2019-12-25T07:19:12Z</dcterms:created>
  <dcterms:modified xsi:type="dcterms:W3CDTF">2021-07-30T05:59:17Z</dcterms:modified>
</cp:coreProperties>
</file>