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720" tabRatio="601"/>
  </bookViews>
  <sheets>
    <sheet name="管理シート（本体）" sheetId="5" r:id="rId1"/>
  </sheets>
  <definedNames>
    <definedName name="_xlnm._FilterDatabase" localSheetId="0" hidden="1">'管理シート（本体）'!$A$12:$DE$30</definedName>
    <definedName name="_xlnm.Print_Area" localSheetId="0">'管理シート（本体）'!$A$1:$DG$61</definedName>
    <definedName name="_xlnm.Print_Titles" localSheetId="0">'管理シート（本体）'!$9:$12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46" i="5" l="1"/>
  <c r="BE30" i="5"/>
  <c r="BD30" i="5"/>
  <c r="BC32" i="5"/>
  <c r="BC31" i="5"/>
  <c r="BC30" i="5"/>
  <c r="CZ58" i="5"/>
  <c r="CY58" i="5"/>
  <c r="DA57" i="5"/>
  <c r="CZ57" i="5"/>
  <c r="CY57" i="5"/>
  <c r="CZ56" i="5"/>
  <c r="CY56" i="5"/>
  <c r="DA55" i="5"/>
  <c r="CZ55" i="5"/>
  <c r="CY55" i="5"/>
  <c r="CZ50" i="5"/>
  <c r="CY46" i="5"/>
  <c r="DA45" i="5"/>
  <c r="CZ45" i="5"/>
  <c r="CY45" i="5"/>
  <c r="DA44" i="5"/>
  <c r="CZ44" i="5"/>
  <c r="CY44" i="5"/>
  <c r="DA43" i="5"/>
  <c r="CZ43" i="5"/>
  <c r="CY43" i="5"/>
  <c r="DA42" i="5"/>
  <c r="CZ42" i="5"/>
  <c r="CY42" i="5"/>
  <c r="DA41" i="5"/>
  <c r="CZ41" i="5"/>
  <c r="CY41" i="5"/>
  <c r="DA40" i="5"/>
  <c r="CZ40" i="5"/>
  <c r="CY40" i="5"/>
  <c r="DA39" i="5"/>
  <c r="CZ39" i="5"/>
  <c r="CY39" i="5"/>
  <c r="DA38" i="5"/>
  <c r="CZ38" i="5"/>
  <c r="CY38" i="5"/>
  <c r="DA37" i="5"/>
  <c r="CZ37" i="5"/>
  <c r="CY37" i="5"/>
  <c r="DA36" i="5"/>
  <c r="CZ36" i="5"/>
  <c r="CY36" i="5"/>
  <c r="DA35" i="5"/>
  <c r="CZ35" i="5"/>
  <c r="CY35" i="5"/>
  <c r="DA34" i="5"/>
  <c r="CZ34" i="5"/>
  <c r="CY34" i="5"/>
  <c r="DA33" i="5"/>
  <c r="DA58" i="5" s="1"/>
  <c r="CZ33" i="5"/>
  <c r="CZ52" i="5" s="1"/>
  <c r="CY33" i="5"/>
  <c r="DA32" i="5"/>
  <c r="CZ32" i="5"/>
  <c r="CZ51" i="5" s="1"/>
  <c r="CY32" i="5"/>
  <c r="DA31" i="5"/>
  <c r="DA56" i="5" s="1"/>
  <c r="CZ31" i="5"/>
  <c r="CY31" i="5"/>
  <c r="DA30" i="5"/>
  <c r="CZ30" i="5"/>
  <c r="CZ49" i="5" s="1"/>
  <c r="CY30" i="5"/>
  <c r="CT58" i="5"/>
  <c r="CT57" i="5"/>
  <c r="CS57" i="5"/>
  <c r="CT56" i="5"/>
  <c r="CT55" i="5"/>
  <c r="CS46" i="5"/>
  <c r="CU45" i="5"/>
  <c r="CT45" i="5"/>
  <c r="CS45" i="5"/>
  <c r="CU44" i="5"/>
  <c r="CT44" i="5"/>
  <c r="CS44" i="5"/>
  <c r="CU43" i="5"/>
  <c r="CT43" i="5"/>
  <c r="CS43" i="5"/>
  <c r="CU42" i="5"/>
  <c r="CT42" i="5"/>
  <c r="CS42" i="5"/>
  <c r="CU41" i="5"/>
  <c r="CT41" i="5"/>
  <c r="CS41" i="5"/>
  <c r="CU40" i="5"/>
  <c r="CT40" i="5"/>
  <c r="CS40" i="5"/>
  <c r="CU39" i="5"/>
  <c r="CT39" i="5"/>
  <c r="CS39" i="5"/>
  <c r="CU38" i="5"/>
  <c r="CT38" i="5"/>
  <c r="CS38" i="5"/>
  <c r="CU37" i="5"/>
  <c r="CT37" i="5"/>
  <c r="CS37" i="5"/>
  <c r="CU36" i="5"/>
  <c r="CT36" i="5"/>
  <c r="CS36" i="5"/>
  <c r="CU35" i="5"/>
  <c r="CT35" i="5"/>
  <c r="CS35" i="5"/>
  <c r="CU34" i="5"/>
  <c r="CT34" i="5"/>
  <c r="CS34" i="5"/>
  <c r="CU33" i="5"/>
  <c r="CU58" i="5" s="1"/>
  <c r="CT33" i="5"/>
  <c r="CT52" i="5" s="1"/>
  <c r="CS33" i="5"/>
  <c r="CS58" i="5" s="1"/>
  <c r="CU32" i="5"/>
  <c r="CU57" i="5" s="1"/>
  <c r="CT32" i="5"/>
  <c r="CT51" i="5" s="1"/>
  <c r="CS32" i="5"/>
  <c r="CU31" i="5"/>
  <c r="CU56" i="5" s="1"/>
  <c r="CT31" i="5"/>
  <c r="CT50" i="5" s="1"/>
  <c r="CS31" i="5"/>
  <c r="CS56" i="5" s="1"/>
  <c r="CU30" i="5"/>
  <c r="CU55" i="5" s="1"/>
  <c r="CT30" i="5"/>
  <c r="CT49" i="5" s="1"/>
  <c r="CS30" i="5"/>
  <c r="CS55" i="5" s="1"/>
  <c r="CN58" i="5"/>
  <c r="CN57" i="5"/>
  <c r="CN56" i="5"/>
  <c r="CN55" i="5"/>
  <c r="CM46" i="5"/>
  <c r="CO45" i="5"/>
  <c r="CN45" i="5"/>
  <c r="CM45" i="5"/>
  <c r="CO44" i="5"/>
  <c r="CN44" i="5"/>
  <c r="CM44" i="5"/>
  <c r="CO43" i="5"/>
  <c r="CN43" i="5"/>
  <c r="CM43" i="5"/>
  <c r="CO42" i="5"/>
  <c r="CN42" i="5"/>
  <c r="CM42" i="5"/>
  <c r="CO41" i="5"/>
  <c r="CN41" i="5"/>
  <c r="CM41" i="5"/>
  <c r="CO40" i="5"/>
  <c r="CN40" i="5"/>
  <c r="CM40" i="5"/>
  <c r="CO39" i="5"/>
  <c r="CN39" i="5"/>
  <c r="CM39" i="5"/>
  <c r="CO38" i="5"/>
  <c r="CN38" i="5"/>
  <c r="CM38" i="5"/>
  <c r="CO37" i="5"/>
  <c r="CN37" i="5"/>
  <c r="CM37" i="5"/>
  <c r="CO36" i="5"/>
  <c r="CN36" i="5"/>
  <c r="CM36" i="5"/>
  <c r="CO35" i="5"/>
  <c r="CN35" i="5"/>
  <c r="CM35" i="5"/>
  <c r="CO34" i="5"/>
  <c r="CN34" i="5"/>
  <c r="CM34" i="5"/>
  <c r="CO33" i="5"/>
  <c r="CO58" i="5" s="1"/>
  <c r="CN33" i="5"/>
  <c r="CN52" i="5" s="1"/>
  <c r="CM33" i="5"/>
  <c r="CM58" i="5" s="1"/>
  <c r="CO32" i="5"/>
  <c r="CO57" i="5" s="1"/>
  <c r="CN32" i="5"/>
  <c r="CN51" i="5" s="1"/>
  <c r="CM32" i="5"/>
  <c r="CM57" i="5" s="1"/>
  <c r="CO31" i="5"/>
  <c r="CO56" i="5" s="1"/>
  <c r="CN31" i="5"/>
  <c r="CN50" i="5" s="1"/>
  <c r="CM31" i="5"/>
  <c r="CM56" i="5" s="1"/>
  <c r="CO30" i="5"/>
  <c r="CO55" i="5" s="1"/>
  <c r="CN30" i="5"/>
  <c r="CN49" i="5" s="1"/>
  <c r="CM30" i="5"/>
  <c r="CM55" i="5" s="1"/>
  <c r="CH58" i="5"/>
  <c r="CH57" i="5"/>
  <c r="CG57" i="5"/>
  <c r="CH56" i="5"/>
  <c r="CH55" i="5"/>
  <c r="CG46" i="5"/>
  <c r="CI45" i="5"/>
  <c r="CH45" i="5"/>
  <c r="CG45" i="5"/>
  <c r="CI44" i="5"/>
  <c r="CH44" i="5"/>
  <c r="CG44" i="5"/>
  <c r="CI43" i="5"/>
  <c r="CH43" i="5"/>
  <c r="CG43" i="5"/>
  <c r="CI42" i="5"/>
  <c r="CH42" i="5"/>
  <c r="CG42" i="5"/>
  <c r="CI41" i="5"/>
  <c r="CH41" i="5"/>
  <c r="CG41" i="5"/>
  <c r="CI40" i="5"/>
  <c r="CH40" i="5"/>
  <c r="CG40" i="5"/>
  <c r="CI39" i="5"/>
  <c r="CH39" i="5"/>
  <c r="CG39" i="5"/>
  <c r="CI38" i="5"/>
  <c r="CH38" i="5"/>
  <c r="CG38" i="5"/>
  <c r="CI37" i="5"/>
  <c r="CH37" i="5"/>
  <c r="CG37" i="5"/>
  <c r="CI36" i="5"/>
  <c r="CH36" i="5"/>
  <c r="CG36" i="5"/>
  <c r="CI35" i="5"/>
  <c r="CH35" i="5"/>
  <c r="CG35" i="5"/>
  <c r="CI34" i="5"/>
  <c r="CH34" i="5"/>
  <c r="CG34" i="5"/>
  <c r="CI33" i="5"/>
  <c r="CI58" i="5" s="1"/>
  <c r="CH33" i="5"/>
  <c r="CH52" i="5" s="1"/>
  <c r="CG33" i="5"/>
  <c r="CG58" i="5" s="1"/>
  <c r="CI32" i="5"/>
  <c r="CI57" i="5" s="1"/>
  <c r="CH32" i="5"/>
  <c r="CH51" i="5" s="1"/>
  <c r="CG32" i="5"/>
  <c r="CI31" i="5"/>
  <c r="CI56" i="5" s="1"/>
  <c r="CH31" i="5"/>
  <c r="CH50" i="5" s="1"/>
  <c r="CG31" i="5"/>
  <c r="CG56" i="5" s="1"/>
  <c r="CI30" i="5"/>
  <c r="CI55" i="5" s="1"/>
  <c r="CH30" i="5"/>
  <c r="CH49" i="5" s="1"/>
  <c r="CG30" i="5"/>
  <c r="CG55" i="5" s="1"/>
  <c r="CB58" i="5"/>
  <c r="CC57" i="5"/>
  <c r="CB57" i="5"/>
  <c r="CB56" i="5"/>
  <c r="CC55" i="5"/>
  <c r="CB55" i="5"/>
  <c r="CA46" i="5"/>
  <c r="CC45" i="5"/>
  <c r="CB45" i="5"/>
  <c r="CA45" i="5"/>
  <c r="CC44" i="5"/>
  <c r="CB44" i="5"/>
  <c r="CA44" i="5"/>
  <c r="CC43" i="5"/>
  <c r="CB43" i="5"/>
  <c r="CA43" i="5"/>
  <c r="CC42" i="5"/>
  <c r="CB42" i="5"/>
  <c r="CA42" i="5"/>
  <c r="CC41" i="5"/>
  <c r="CB41" i="5"/>
  <c r="CA41" i="5"/>
  <c r="CC40" i="5"/>
  <c r="CB40" i="5"/>
  <c r="CA40" i="5"/>
  <c r="CC39" i="5"/>
  <c r="CB39" i="5"/>
  <c r="CA39" i="5"/>
  <c r="CC38" i="5"/>
  <c r="CB38" i="5"/>
  <c r="CA38" i="5"/>
  <c r="CC37" i="5"/>
  <c r="CB37" i="5"/>
  <c r="CA37" i="5"/>
  <c r="CC36" i="5"/>
  <c r="CB36" i="5"/>
  <c r="CA36" i="5"/>
  <c r="CC35" i="5"/>
  <c r="CB35" i="5"/>
  <c r="CA35" i="5"/>
  <c r="CC34" i="5"/>
  <c r="CB34" i="5"/>
  <c r="CA34" i="5"/>
  <c r="CC33" i="5"/>
  <c r="CC58" i="5" s="1"/>
  <c r="CB33" i="5"/>
  <c r="CB52" i="5" s="1"/>
  <c r="CA33" i="5"/>
  <c r="CA58" i="5" s="1"/>
  <c r="CC32" i="5"/>
  <c r="CB32" i="5"/>
  <c r="CB51" i="5" s="1"/>
  <c r="CA32" i="5"/>
  <c r="CA57" i="5" s="1"/>
  <c r="CC31" i="5"/>
  <c r="CC56" i="5" s="1"/>
  <c r="CB31" i="5"/>
  <c r="CB50" i="5" s="1"/>
  <c r="CA31" i="5"/>
  <c r="CA56" i="5" s="1"/>
  <c r="CC30" i="5"/>
  <c r="CB30" i="5"/>
  <c r="CB49" i="5" s="1"/>
  <c r="CA30" i="5"/>
  <c r="CA55" i="5" s="1"/>
  <c r="BV58" i="5"/>
  <c r="BV57" i="5"/>
  <c r="BU57" i="5"/>
  <c r="BV56" i="5"/>
  <c r="BV55" i="5"/>
  <c r="BU46" i="5"/>
  <c r="BW45" i="5"/>
  <c r="BV45" i="5"/>
  <c r="BU45" i="5"/>
  <c r="BW44" i="5"/>
  <c r="BV44" i="5"/>
  <c r="BU44" i="5"/>
  <c r="BW43" i="5"/>
  <c r="BV43" i="5"/>
  <c r="BU43" i="5"/>
  <c r="BW42" i="5"/>
  <c r="BV42" i="5"/>
  <c r="BU42" i="5"/>
  <c r="BW41" i="5"/>
  <c r="BV41" i="5"/>
  <c r="BU41" i="5"/>
  <c r="BW40" i="5"/>
  <c r="BV40" i="5"/>
  <c r="BU40" i="5"/>
  <c r="BW39" i="5"/>
  <c r="BV39" i="5"/>
  <c r="BU39" i="5"/>
  <c r="BW38" i="5"/>
  <c r="BV38" i="5"/>
  <c r="BU38" i="5"/>
  <c r="BW37" i="5"/>
  <c r="BV37" i="5"/>
  <c r="BU37" i="5"/>
  <c r="BW36" i="5"/>
  <c r="BV36" i="5"/>
  <c r="BU36" i="5"/>
  <c r="BW35" i="5"/>
  <c r="BV35" i="5"/>
  <c r="BU35" i="5"/>
  <c r="BW34" i="5"/>
  <c r="BV34" i="5"/>
  <c r="BU34" i="5"/>
  <c r="BW33" i="5"/>
  <c r="BW58" i="5" s="1"/>
  <c r="BV33" i="5"/>
  <c r="BV52" i="5" s="1"/>
  <c r="BU33" i="5"/>
  <c r="BU58" i="5" s="1"/>
  <c r="BW32" i="5"/>
  <c r="BW57" i="5" s="1"/>
  <c r="BV32" i="5"/>
  <c r="BV51" i="5" s="1"/>
  <c r="BU32" i="5"/>
  <c r="BW31" i="5"/>
  <c r="BW56" i="5" s="1"/>
  <c r="BV31" i="5"/>
  <c r="BV50" i="5" s="1"/>
  <c r="BU31" i="5"/>
  <c r="BU56" i="5" s="1"/>
  <c r="BW30" i="5"/>
  <c r="BW55" i="5" s="1"/>
  <c r="BV30" i="5"/>
  <c r="BV49" i="5" s="1"/>
  <c r="BU30" i="5"/>
  <c r="BU55" i="5" s="1"/>
  <c r="BP55" i="5"/>
  <c r="BO30" i="5"/>
  <c r="BP58" i="5"/>
  <c r="BP57" i="5"/>
  <c r="BP56" i="5"/>
  <c r="BO46" i="5"/>
  <c r="BQ45" i="5"/>
  <c r="BP45" i="5"/>
  <c r="BO45" i="5"/>
  <c r="BQ44" i="5"/>
  <c r="BP44" i="5"/>
  <c r="BO44" i="5"/>
  <c r="BQ43" i="5"/>
  <c r="BP43" i="5"/>
  <c r="BO43" i="5"/>
  <c r="BQ42" i="5"/>
  <c r="BP42" i="5"/>
  <c r="BO42" i="5"/>
  <c r="BQ41" i="5"/>
  <c r="BP41" i="5"/>
  <c r="BO41" i="5"/>
  <c r="BQ40" i="5"/>
  <c r="BP40" i="5"/>
  <c r="BO40" i="5"/>
  <c r="BQ39" i="5"/>
  <c r="BP39" i="5"/>
  <c r="BO39" i="5"/>
  <c r="BQ38" i="5"/>
  <c r="BP38" i="5"/>
  <c r="BO38" i="5"/>
  <c r="BQ37" i="5"/>
  <c r="BP37" i="5"/>
  <c r="BO37" i="5"/>
  <c r="BQ36" i="5"/>
  <c r="BP36" i="5"/>
  <c r="BO36" i="5"/>
  <c r="BQ35" i="5"/>
  <c r="BP35" i="5"/>
  <c r="BO35" i="5"/>
  <c r="BQ34" i="5"/>
  <c r="BP34" i="5"/>
  <c r="BO34" i="5"/>
  <c r="BQ33" i="5"/>
  <c r="BQ58" i="5" s="1"/>
  <c r="BP33" i="5"/>
  <c r="BP52" i="5" s="1"/>
  <c r="BO33" i="5"/>
  <c r="BO58" i="5" s="1"/>
  <c r="BQ32" i="5"/>
  <c r="BQ57" i="5" s="1"/>
  <c r="BP32" i="5"/>
  <c r="BP51" i="5" s="1"/>
  <c r="BO32" i="5"/>
  <c r="BO57" i="5" s="1"/>
  <c r="BQ31" i="5"/>
  <c r="BQ56" i="5" s="1"/>
  <c r="BP31" i="5"/>
  <c r="BP50" i="5" s="1"/>
  <c r="BO31" i="5"/>
  <c r="BO56" i="5" s="1"/>
  <c r="BQ30" i="5"/>
  <c r="BQ55" i="5" s="1"/>
  <c r="BP30" i="5"/>
  <c r="BP49" i="5" s="1"/>
  <c r="BO55" i="5"/>
  <c r="BJ58" i="5"/>
  <c r="BJ57" i="5"/>
  <c r="BJ56" i="5"/>
  <c r="BJ55" i="5"/>
  <c r="BD58" i="5"/>
  <c r="BD57" i="5"/>
  <c r="BD56" i="5"/>
  <c r="BD55" i="5"/>
  <c r="BK55" i="5"/>
  <c r="BI55" i="5"/>
  <c r="BJ52" i="5"/>
  <c r="BJ49" i="5"/>
  <c r="BI46" i="5"/>
  <c r="BK45" i="5"/>
  <c r="BK44" i="5"/>
  <c r="BK43" i="5"/>
  <c r="BK42" i="5"/>
  <c r="BK41" i="5"/>
  <c r="BK40" i="5"/>
  <c r="BK39" i="5"/>
  <c r="BK38" i="5"/>
  <c r="BK37" i="5"/>
  <c r="BK36" i="5"/>
  <c r="BK57" i="5" s="1"/>
  <c r="BK35" i="5"/>
  <c r="BK34" i="5"/>
  <c r="BK33" i="5"/>
  <c r="BK58" i="5" s="1"/>
  <c r="BK32" i="5"/>
  <c r="BK31" i="5"/>
  <c r="BK56" i="5" s="1"/>
  <c r="BK30" i="5"/>
  <c r="BJ45" i="5"/>
  <c r="BJ44" i="5"/>
  <c r="BJ43" i="5"/>
  <c r="BJ42" i="5"/>
  <c r="BJ41" i="5"/>
  <c r="BJ40" i="5"/>
  <c r="BJ39" i="5"/>
  <c r="BJ38" i="5"/>
  <c r="BJ37" i="5"/>
  <c r="BJ36" i="5"/>
  <c r="BJ51" i="5" s="1"/>
  <c r="BJ35" i="5"/>
  <c r="BJ34" i="5"/>
  <c r="BJ33" i="5"/>
  <c r="BJ32" i="5"/>
  <c r="BJ31" i="5"/>
  <c r="BJ50" i="5" s="1"/>
  <c r="BJ30" i="5"/>
  <c r="BI45" i="5"/>
  <c r="BI44" i="5"/>
  <c r="BI43" i="5"/>
  <c r="BI42" i="5"/>
  <c r="BI41" i="5"/>
  <c r="BI40" i="5"/>
  <c r="BI39" i="5"/>
  <c r="BI38" i="5"/>
  <c r="BI37" i="5"/>
  <c r="BI36" i="5"/>
  <c r="BI35" i="5"/>
  <c r="BI34" i="5"/>
  <c r="BI33" i="5"/>
  <c r="BI32" i="5"/>
  <c r="BI31" i="5"/>
  <c r="BI30" i="5"/>
  <c r="BE58" i="5"/>
  <c r="BE57" i="5"/>
  <c r="BE56" i="5"/>
  <c r="BE55" i="5"/>
  <c r="BC56" i="5"/>
  <c r="BC57" i="5"/>
  <c r="BC58" i="5"/>
  <c r="BC55" i="5"/>
  <c r="BD52" i="5"/>
  <c r="BD51" i="5"/>
  <c r="BD50" i="5"/>
  <c r="BD49" i="5"/>
  <c r="P34" i="5"/>
  <c r="BD45" i="5"/>
  <c r="BD44" i="5"/>
  <c r="BD43" i="5"/>
  <c r="BD42" i="5"/>
  <c r="BD41" i="5"/>
  <c r="BD40" i="5"/>
  <c r="BD39" i="5"/>
  <c r="BD38" i="5"/>
  <c r="BD37" i="5"/>
  <c r="BD36" i="5"/>
  <c r="BD35" i="5"/>
  <c r="BD34" i="5"/>
  <c r="BD33" i="5"/>
  <c r="BD32" i="5"/>
  <c r="BD31" i="5"/>
  <c r="BC33" i="5"/>
  <c r="BC34" i="5"/>
  <c r="BC35" i="5"/>
  <c r="BC36" i="5"/>
  <c r="BC37" i="5"/>
  <c r="BC38" i="5"/>
  <c r="BC39" i="5"/>
  <c r="BC40" i="5"/>
  <c r="BC41" i="5"/>
  <c r="BC42" i="5"/>
  <c r="BC43" i="5"/>
  <c r="BC44" i="5"/>
  <c r="BC45" i="5"/>
  <c r="BI58" i="5" l="1"/>
  <c r="BI57" i="5"/>
  <c r="BI56" i="5"/>
  <c r="BE45" i="5" l="1"/>
  <c r="BE44" i="5"/>
  <c r="BE43" i="5"/>
  <c r="BE42" i="5"/>
  <c r="BE41" i="5"/>
  <c r="BE40" i="5"/>
  <c r="BE39" i="5"/>
  <c r="BE38" i="5"/>
  <c r="BE37" i="5"/>
  <c r="BE36" i="5"/>
  <c r="BE35" i="5"/>
  <c r="BE34" i="5"/>
  <c r="BE33" i="5"/>
  <c r="BE32" i="5"/>
  <c r="BE31" i="5"/>
  <c r="AS30" i="5" l="1"/>
  <c r="AI14" i="5" l="1"/>
  <c r="AI15" i="5"/>
  <c r="AI16" i="5"/>
  <c r="AI17" i="5"/>
  <c r="AI18" i="5"/>
  <c r="AI19" i="5"/>
  <c r="AI20" i="5"/>
  <c r="AI21" i="5"/>
  <c r="AI22" i="5"/>
  <c r="AI23" i="5"/>
  <c r="AI24" i="5"/>
  <c r="AI25" i="5"/>
  <c r="AI26" i="5"/>
  <c r="AI27" i="5"/>
  <c r="AI28" i="5"/>
  <c r="AI13" i="5"/>
  <c r="AG14" i="5"/>
  <c r="AG15" i="5"/>
  <c r="AG16" i="5"/>
  <c r="AG17" i="5"/>
  <c r="AG18" i="5"/>
  <c r="AG19" i="5"/>
  <c r="AG20" i="5"/>
  <c r="AG21" i="5"/>
  <c r="AG22" i="5"/>
  <c r="AG23" i="5"/>
  <c r="AG24" i="5"/>
  <c r="AG25" i="5"/>
  <c r="AG26" i="5"/>
  <c r="AG27" i="5"/>
  <c r="AG28" i="5"/>
  <c r="AG13" i="5"/>
  <c r="M29" i="5"/>
  <c r="AN29" i="5" l="1"/>
  <c r="AQ29" i="5"/>
  <c r="AO29" i="5"/>
  <c r="AM29" i="5"/>
  <c r="AK29" i="5"/>
  <c r="AC38" i="5"/>
  <c r="AB38" i="5"/>
  <c r="AA38" i="5"/>
  <c r="Z38" i="5"/>
  <c r="AC34" i="5"/>
  <c r="AB34" i="5"/>
  <c r="AA34" i="5"/>
  <c r="Z34" i="5"/>
  <c r="Z29" i="5" l="1"/>
  <c r="AN30" i="5" s="1"/>
  <c r="AC29" i="5"/>
  <c r="AB29" i="5"/>
  <c r="T29" i="5" l="1"/>
  <c r="V17" i="5"/>
  <c r="V13" i="5"/>
  <c r="X13" i="5" s="1"/>
  <c r="AS29" i="5"/>
  <c r="AA29" i="5"/>
  <c r="AQ30" i="5" s="1"/>
  <c r="BD13" i="5"/>
  <c r="AZ29" i="5"/>
  <c r="AX29" i="5"/>
  <c r="AV29" i="5"/>
  <c r="AR29" i="5"/>
  <c r="AT29" i="5"/>
  <c r="BB13" i="5"/>
  <c r="AV30" i="5" l="1"/>
  <c r="BF13" i="5"/>
  <c r="BJ15" i="5" l="1"/>
  <c r="BD14" i="5"/>
  <c r="CZ28" i="5"/>
  <c r="CZ27" i="5"/>
  <c r="CZ26" i="5"/>
  <c r="CZ25" i="5"/>
  <c r="CZ24" i="5"/>
  <c r="CZ23" i="5"/>
  <c r="CZ22" i="5"/>
  <c r="CZ21" i="5"/>
  <c r="CZ20" i="5"/>
  <c r="CZ19" i="5"/>
  <c r="CZ18" i="5"/>
  <c r="CZ17" i="5"/>
  <c r="CZ16" i="5"/>
  <c r="CZ15" i="5"/>
  <c r="CZ14" i="5"/>
  <c r="CZ13" i="5"/>
  <c r="CT28" i="5"/>
  <c r="CT27" i="5"/>
  <c r="CT26" i="5"/>
  <c r="CT25" i="5"/>
  <c r="CT24" i="5"/>
  <c r="CT23" i="5"/>
  <c r="CT22" i="5"/>
  <c r="CT21" i="5"/>
  <c r="CT20" i="5"/>
  <c r="CT19" i="5"/>
  <c r="CT18" i="5"/>
  <c r="CT17" i="5"/>
  <c r="CT16" i="5"/>
  <c r="CT15" i="5"/>
  <c r="CT14" i="5"/>
  <c r="CT13" i="5"/>
  <c r="CN28" i="5"/>
  <c r="CN27" i="5"/>
  <c r="CN26" i="5"/>
  <c r="CN25" i="5"/>
  <c r="CN24" i="5"/>
  <c r="CN23" i="5"/>
  <c r="CN22" i="5"/>
  <c r="CN21" i="5"/>
  <c r="CN20" i="5"/>
  <c r="CN19" i="5"/>
  <c r="CN18" i="5"/>
  <c r="CN17" i="5"/>
  <c r="CN16" i="5"/>
  <c r="CN15" i="5"/>
  <c r="CN14" i="5"/>
  <c r="CN13" i="5"/>
  <c r="CH28" i="5"/>
  <c r="CH27" i="5"/>
  <c r="CH26" i="5"/>
  <c r="CH25" i="5"/>
  <c r="CH24" i="5"/>
  <c r="CH23" i="5"/>
  <c r="CH22" i="5"/>
  <c r="CH21" i="5"/>
  <c r="CH20" i="5"/>
  <c r="CH19" i="5"/>
  <c r="CH18" i="5"/>
  <c r="CH17" i="5"/>
  <c r="CH16" i="5"/>
  <c r="CH15" i="5"/>
  <c r="CH14" i="5"/>
  <c r="CH13" i="5"/>
  <c r="CB28" i="5"/>
  <c r="CB27" i="5"/>
  <c r="CB26" i="5"/>
  <c r="CB25" i="5"/>
  <c r="CB24" i="5"/>
  <c r="CB23" i="5"/>
  <c r="CB22" i="5"/>
  <c r="CB21" i="5"/>
  <c r="CB20" i="5"/>
  <c r="CB19" i="5"/>
  <c r="CB18" i="5"/>
  <c r="CB17" i="5"/>
  <c r="CB16" i="5"/>
  <c r="CB15" i="5"/>
  <c r="CB14" i="5"/>
  <c r="CB13" i="5"/>
  <c r="BV28" i="5"/>
  <c r="BV27" i="5"/>
  <c r="BV26" i="5"/>
  <c r="BV25" i="5"/>
  <c r="BV24" i="5"/>
  <c r="BV23" i="5"/>
  <c r="BV22" i="5"/>
  <c r="BV21" i="5"/>
  <c r="BV20" i="5"/>
  <c r="BV19" i="5"/>
  <c r="BV18" i="5"/>
  <c r="BV17" i="5"/>
  <c r="BV16" i="5"/>
  <c r="BV15" i="5"/>
  <c r="BV14" i="5"/>
  <c r="BV13" i="5"/>
  <c r="BP28" i="5"/>
  <c r="BP27" i="5"/>
  <c r="BP26" i="5"/>
  <c r="BP25" i="5"/>
  <c r="BP24" i="5"/>
  <c r="BP23" i="5"/>
  <c r="BP22" i="5"/>
  <c r="BP21" i="5"/>
  <c r="BP20" i="5"/>
  <c r="BP19" i="5"/>
  <c r="BP18" i="5"/>
  <c r="BP17" i="5"/>
  <c r="BP16" i="5"/>
  <c r="BP15" i="5"/>
  <c r="BP14" i="5"/>
  <c r="BP13" i="5"/>
  <c r="BJ28" i="5"/>
  <c r="BJ27" i="5"/>
  <c r="BJ26" i="5"/>
  <c r="BJ25" i="5"/>
  <c r="BJ24" i="5"/>
  <c r="BJ23" i="5"/>
  <c r="BJ22" i="5"/>
  <c r="BJ21" i="5"/>
  <c r="BJ20" i="5"/>
  <c r="BJ19" i="5"/>
  <c r="BJ18" i="5"/>
  <c r="BJ17" i="5"/>
  <c r="BJ16" i="5"/>
  <c r="BJ14" i="5"/>
  <c r="BJ13" i="5"/>
  <c r="BD28" i="5"/>
  <c r="BD27" i="5"/>
  <c r="BD26" i="5"/>
  <c r="BD25" i="5"/>
  <c r="BD24" i="5"/>
  <c r="BD23" i="5"/>
  <c r="BD22" i="5"/>
  <c r="BD21" i="5"/>
  <c r="BD20" i="5"/>
  <c r="BD19" i="5"/>
  <c r="BD18" i="5"/>
  <c r="BD17" i="5"/>
  <c r="BD16" i="5"/>
  <c r="BD15" i="5"/>
  <c r="BO29" i="5"/>
  <c r="BH13" i="5"/>
  <c r="BA29" i="5" l="1"/>
  <c r="BC29" i="5"/>
  <c r="CX13" i="5"/>
  <c r="DB13" i="5" s="1"/>
  <c r="CX14" i="5"/>
  <c r="CX15" i="5"/>
  <c r="CX16" i="5"/>
  <c r="CX17" i="5"/>
  <c r="CX18" i="5"/>
  <c r="CX19" i="5"/>
  <c r="CX20" i="5"/>
  <c r="CX21" i="5"/>
  <c r="CX22" i="5"/>
  <c r="CX23" i="5"/>
  <c r="CX24" i="5"/>
  <c r="CX25" i="5"/>
  <c r="CX26" i="5"/>
  <c r="CX27" i="5"/>
  <c r="CX28" i="5"/>
  <c r="AD38" i="5" l="1"/>
  <c r="AD34" i="5"/>
  <c r="DG28" i="5"/>
  <c r="DG27" i="5"/>
  <c r="DG26" i="5"/>
  <c r="DG25" i="5"/>
  <c r="DG24" i="5"/>
  <c r="DG23" i="5"/>
  <c r="DG22" i="5"/>
  <c r="DG21" i="5"/>
  <c r="DG20" i="5"/>
  <c r="DG19" i="5"/>
  <c r="DG18" i="5"/>
  <c r="DG17" i="5"/>
  <c r="DG16" i="5"/>
  <c r="DG15" i="5"/>
  <c r="DG14" i="5"/>
  <c r="DG13" i="5"/>
  <c r="DC26" i="5"/>
  <c r="CR26" i="5"/>
  <c r="CL26" i="5"/>
  <c r="CF26" i="5"/>
  <c r="BZ26" i="5"/>
  <c r="BT26" i="5"/>
  <c r="BN26" i="5"/>
  <c r="BH26" i="5"/>
  <c r="BB26" i="5"/>
  <c r="CR25" i="5"/>
  <c r="CL25" i="5"/>
  <c r="CF25" i="5"/>
  <c r="BZ25" i="5"/>
  <c r="BT25" i="5"/>
  <c r="BN25" i="5"/>
  <c r="BH25" i="5"/>
  <c r="BB25" i="5"/>
  <c r="CR24" i="5"/>
  <c r="CL24" i="5"/>
  <c r="CF24" i="5"/>
  <c r="BZ24" i="5"/>
  <c r="BT24" i="5"/>
  <c r="BN24" i="5"/>
  <c r="BH24" i="5"/>
  <c r="BB24" i="5"/>
  <c r="DC23" i="5"/>
  <c r="CR23" i="5"/>
  <c r="CL23" i="5"/>
  <c r="CF23" i="5"/>
  <c r="BZ23" i="5"/>
  <c r="BT23" i="5"/>
  <c r="BN23" i="5"/>
  <c r="BH23" i="5"/>
  <c r="BB23" i="5"/>
  <c r="CR22" i="5"/>
  <c r="CL22" i="5"/>
  <c r="CF22" i="5"/>
  <c r="BZ22" i="5"/>
  <c r="BT22" i="5"/>
  <c r="BN22" i="5"/>
  <c r="BH22" i="5"/>
  <c r="BB22" i="5"/>
  <c r="CR21" i="5"/>
  <c r="CL21" i="5"/>
  <c r="CF21" i="5"/>
  <c r="BZ21" i="5"/>
  <c r="BT21" i="5"/>
  <c r="BN21" i="5"/>
  <c r="BH21" i="5"/>
  <c r="BB21" i="5"/>
  <c r="W36" i="5"/>
  <c r="U36" i="5"/>
  <c r="V36" i="5"/>
  <c r="CP21" i="5" l="1"/>
  <c r="BF23" i="5"/>
  <c r="DG29" i="5"/>
  <c r="CV24" i="5"/>
  <c r="CP24" i="5"/>
  <c r="CJ26" i="5"/>
  <c r="BR25" i="5"/>
  <c r="CE21" i="5"/>
  <c r="CJ22" i="5"/>
  <c r="BY23" i="5"/>
  <c r="CK23" i="5"/>
  <c r="CW23" i="5"/>
  <c r="CD23" i="5"/>
  <c r="CV25" i="5"/>
  <c r="BM21" i="5"/>
  <c r="CK21" i="5"/>
  <c r="CQ26" i="5"/>
  <c r="BR22" i="5"/>
  <c r="CE22" i="5"/>
  <c r="CP22" i="5"/>
  <c r="BF21" i="5"/>
  <c r="BS21" i="5"/>
  <c r="CQ21" i="5"/>
  <c r="CP23" i="5"/>
  <c r="CK24" i="5"/>
  <c r="CW24" i="5"/>
  <c r="BM23" i="5"/>
  <c r="BX23" i="5"/>
  <c r="CW21" i="5"/>
  <c r="BG22" i="5"/>
  <c r="DC22" i="5"/>
  <c r="BS23" i="5"/>
  <c r="CE23" i="5"/>
  <c r="BF24" i="5"/>
  <c r="BS24" i="5"/>
  <c r="CD24" i="5"/>
  <c r="DC24" i="5"/>
  <c r="BM25" i="5"/>
  <c r="BY25" i="5"/>
  <c r="CK25" i="5"/>
  <c r="BS26" i="5"/>
  <c r="CE26" i="5"/>
  <c r="BR21" i="5"/>
  <c r="BY21" i="5"/>
  <c r="CJ21" i="5"/>
  <c r="DB21" i="5"/>
  <c r="BM22" i="5"/>
  <c r="CV22" i="5"/>
  <c r="BG23" i="5"/>
  <c r="BX24" i="5"/>
  <c r="CE25" i="5"/>
  <c r="CQ25" i="5"/>
  <c r="DC25" i="5"/>
  <c r="BM26" i="5"/>
  <c r="BY26" i="5"/>
  <c r="CK26" i="5"/>
  <c r="CD22" i="5"/>
  <c r="BR24" i="5"/>
  <c r="BR26" i="5"/>
  <c r="BX21" i="5"/>
  <c r="CV21" i="5"/>
  <c r="BL22" i="5"/>
  <c r="BY22" i="5"/>
  <c r="BL23" i="5"/>
  <c r="CJ23" i="5"/>
  <c r="DB23" i="5"/>
  <c r="BM24" i="5"/>
  <c r="DB24" i="5"/>
  <c r="CP25" i="5"/>
  <c r="CP26" i="5"/>
  <c r="BS22" i="5"/>
  <c r="CK22" i="5"/>
  <c r="CQ22" i="5"/>
  <c r="BG24" i="5"/>
  <c r="BY24" i="5"/>
  <c r="CE24" i="5"/>
  <c r="BG25" i="5"/>
  <c r="BS25" i="5"/>
  <c r="BX25" i="5"/>
  <c r="CW25" i="5"/>
  <c r="BF26" i="5"/>
  <c r="BL26" i="5"/>
  <c r="CW26" i="5"/>
  <c r="BL21" i="5"/>
  <c r="BF22" i="5"/>
  <c r="DB22" i="5"/>
  <c r="CV23" i="5"/>
  <c r="BG21" i="5"/>
  <c r="CD21" i="5"/>
  <c r="DC21" i="5"/>
  <c r="BX22" i="5"/>
  <c r="CW22" i="5"/>
  <c r="BR23" i="5"/>
  <c r="CQ23" i="5"/>
  <c r="BL24" i="5"/>
  <c r="CQ24" i="5"/>
  <c r="BG26" i="5"/>
  <c r="CJ24" i="5"/>
  <c r="BF25" i="5"/>
  <c r="CD25" i="5"/>
  <c r="DB25" i="5"/>
  <c r="BX26" i="5"/>
  <c r="CV26" i="5"/>
  <c r="BL25" i="5"/>
  <c r="CJ25" i="5"/>
  <c r="CD26" i="5"/>
  <c r="DB26" i="5"/>
  <c r="I29" i="5"/>
  <c r="CC23" i="5" l="1"/>
  <c r="BE24" i="5"/>
  <c r="BK26" i="5"/>
  <c r="BW21" i="5"/>
  <c r="BW25" i="5"/>
  <c r="CU21" i="5"/>
  <c r="DA26" i="5"/>
  <c r="DA23" i="5"/>
  <c r="CU22" i="5"/>
  <c r="CI21" i="5"/>
  <c r="CO21" i="5"/>
  <c r="BE23" i="5"/>
  <c r="CU24" i="5"/>
  <c r="CU25" i="5"/>
  <c r="DA24" i="5"/>
  <c r="CI26" i="5"/>
  <c r="BW23" i="5"/>
  <c r="BQ22" i="5"/>
  <c r="BQ21" i="5"/>
  <c r="BE21" i="5"/>
  <c r="CI24" i="5"/>
  <c r="CU23" i="5"/>
  <c r="BE22" i="5"/>
  <c r="DA25" i="5"/>
  <c r="CI22" i="5"/>
  <c r="CO24" i="5"/>
  <c r="CO23" i="5"/>
  <c r="BQ26" i="5"/>
  <c r="CC21" i="5"/>
  <c r="BQ25" i="5"/>
  <c r="CO26" i="5"/>
  <c r="DA21" i="5"/>
  <c r="CC26" i="5"/>
  <c r="BK21" i="5"/>
  <c r="CI23" i="5"/>
  <c r="CC22" i="5"/>
  <c r="BK23" i="5"/>
  <c r="BK25" i="5"/>
  <c r="CU26" i="5"/>
  <c r="BK24" i="5"/>
  <c r="CO22" i="5"/>
  <c r="CO25" i="5"/>
  <c r="CC24" i="5"/>
  <c r="CI25" i="5"/>
  <c r="BE26" i="5"/>
  <c r="BQ23" i="5"/>
  <c r="DA22" i="5"/>
  <c r="BQ24" i="5"/>
  <c r="BW26" i="5"/>
  <c r="BK22" i="5"/>
  <c r="DD24" i="5"/>
  <c r="DE24" i="5" s="1"/>
  <c r="CC25" i="5"/>
  <c r="BW24" i="5"/>
  <c r="BE25" i="5"/>
  <c r="BW22" i="5"/>
  <c r="DD23" i="5"/>
  <c r="DE23" i="5" s="1"/>
  <c r="DD21" i="5"/>
  <c r="DE21" i="5" s="1"/>
  <c r="DD25" i="5"/>
  <c r="DE25" i="5" s="1"/>
  <c r="DD22" i="5"/>
  <c r="DE22" i="5" s="1"/>
  <c r="DD26" i="5"/>
  <c r="DE26" i="5" s="1"/>
  <c r="Y26" i="5"/>
  <c r="Y25" i="5"/>
  <c r="Y24" i="5"/>
  <c r="Y23" i="5"/>
  <c r="Y22" i="5"/>
  <c r="Y21" i="5"/>
  <c r="S26" i="5"/>
  <c r="V26" i="5"/>
  <c r="X26" i="5" s="1"/>
  <c r="S25" i="5"/>
  <c r="V25" i="5"/>
  <c r="S24" i="5"/>
  <c r="V24" i="5"/>
  <c r="X24" i="5" s="1"/>
  <c r="S23" i="5"/>
  <c r="V23" i="5"/>
  <c r="X23" i="5" s="1"/>
  <c r="S22" i="5"/>
  <c r="V22" i="5"/>
  <c r="X22" i="5" s="1"/>
  <c r="S21" i="5"/>
  <c r="V21" i="5"/>
  <c r="X21" i="5" s="1"/>
  <c r="X37" i="5"/>
  <c r="W37" i="5"/>
  <c r="V37" i="5"/>
  <c r="U37" i="5"/>
  <c r="R37" i="5"/>
  <c r="Q37" i="5"/>
  <c r="P37" i="5"/>
  <c r="O37" i="5"/>
  <c r="X36" i="5"/>
  <c r="R36" i="5"/>
  <c r="Q36" i="5"/>
  <c r="P36" i="5"/>
  <c r="O36" i="5"/>
  <c r="X35" i="5"/>
  <c r="W35" i="5"/>
  <c r="V35" i="5"/>
  <c r="U35" i="5"/>
  <c r="R35" i="5"/>
  <c r="Q35" i="5"/>
  <c r="P35" i="5"/>
  <c r="O35" i="5"/>
  <c r="X34" i="5"/>
  <c r="W34" i="5"/>
  <c r="V34" i="5"/>
  <c r="U34" i="5"/>
  <c r="R34" i="5"/>
  <c r="Q34" i="5"/>
  <c r="O34" i="5"/>
  <c r="CY29" i="5"/>
  <c r="CS29" i="5"/>
  <c r="CM29" i="5"/>
  <c r="CG29" i="5"/>
  <c r="CA29" i="5"/>
  <c r="BU29" i="5"/>
  <c r="BI29" i="5"/>
  <c r="AL29" i="5"/>
  <c r="AH29" i="5"/>
  <c r="AF29" i="5"/>
  <c r="AE29" i="5"/>
  <c r="AD29" i="5"/>
  <c r="R29" i="5"/>
  <c r="T30" i="5" s="1"/>
  <c r="Q29" i="5"/>
  <c r="P29" i="5"/>
  <c r="CR28" i="5"/>
  <c r="CL28" i="5"/>
  <c r="CF28" i="5"/>
  <c r="BZ28" i="5"/>
  <c r="BT28" i="5"/>
  <c r="BN28" i="5"/>
  <c r="BH28" i="5"/>
  <c r="BB28" i="5"/>
  <c r="Y28" i="5"/>
  <c r="V28" i="5"/>
  <c r="X28" i="5" s="1"/>
  <c r="S28" i="5"/>
  <c r="CR27" i="5"/>
  <c r="CL27" i="5"/>
  <c r="CF27" i="5"/>
  <c r="BZ27" i="5"/>
  <c r="BT27" i="5"/>
  <c r="BN27" i="5"/>
  <c r="BH27" i="5"/>
  <c r="BB27" i="5"/>
  <c r="Y27" i="5"/>
  <c r="V27" i="5"/>
  <c r="X27" i="5" s="1"/>
  <c r="S27" i="5"/>
  <c r="CR20" i="5"/>
  <c r="CL20" i="5"/>
  <c r="CF20" i="5"/>
  <c r="BZ20" i="5"/>
  <c r="BT20" i="5"/>
  <c r="BN20" i="5"/>
  <c r="BH20" i="5"/>
  <c r="BB20" i="5"/>
  <c r="Y20" i="5"/>
  <c r="V20" i="5"/>
  <c r="X20" i="5" s="1"/>
  <c r="S20" i="5"/>
  <c r="CR19" i="5"/>
  <c r="CL19" i="5"/>
  <c r="CF19" i="5"/>
  <c r="BZ19" i="5"/>
  <c r="BT19" i="5"/>
  <c r="BN19" i="5"/>
  <c r="BH19" i="5"/>
  <c r="BB19" i="5"/>
  <c r="Y19" i="5"/>
  <c r="V19" i="5"/>
  <c r="X19" i="5" s="1"/>
  <c r="S19" i="5"/>
  <c r="CR18" i="5"/>
  <c r="CL18" i="5"/>
  <c r="CF18" i="5"/>
  <c r="BZ18" i="5"/>
  <c r="BT18" i="5"/>
  <c r="BN18" i="5"/>
  <c r="BH18" i="5"/>
  <c r="BB18" i="5"/>
  <c r="Y18" i="5"/>
  <c r="V18" i="5"/>
  <c r="X18" i="5" s="1"/>
  <c r="S18" i="5"/>
  <c r="CR17" i="5"/>
  <c r="CL17" i="5"/>
  <c r="CF17" i="5"/>
  <c r="BZ17" i="5"/>
  <c r="BT17" i="5"/>
  <c r="BN17" i="5"/>
  <c r="BH17" i="5"/>
  <c r="BB17" i="5"/>
  <c r="Y17" i="5"/>
  <c r="X17" i="5"/>
  <c r="S17" i="5"/>
  <c r="CR16" i="5"/>
  <c r="CL16" i="5"/>
  <c r="CF16" i="5"/>
  <c r="BZ16" i="5"/>
  <c r="BT16" i="5"/>
  <c r="BN16" i="5"/>
  <c r="BH16" i="5"/>
  <c r="BB16" i="5"/>
  <c r="Y16" i="5"/>
  <c r="V16" i="5"/>
  <c r="X16" i="5" s="1"/>
  <c r="S16" i="5"/>
  <c r="CR15" i="5"/>
  <c r="CL15" i="5"/>
  <c r="CF15" i="5"/>
  <c r="BZ15" i="5"/>
  <c r="BT15" i="5"/>
  <c r="BN15" i="5"/>
  <c r="BH15" i="5"/>
  <c r="BB15" i="5"/>
  <c r="Y15" i="5"/>
  <c r="V15" i="5"/>
  <c r="X15" i="5" s="1"/>
  <c r="S15" i="5"/>
  <c r="CR14" i="5"/>
  <c r="CL14" i="5"/>
  <c r="CF14" i="5"/>
  <c r="BZ14" i="5"/>
  <c r="BT14" i="5"/>
  <c r="BN14" i="5"/>
  <c r="BH14" i="5"/>
  <c r="BB14" i="5"/>
  <c r="Y14" i="5"/>
  <c r="V14" i="5"/>
  <c r="X14" i="5" s="1"/>
  <c r="S14" i="5"/>
  <c r="CR13" i="5"/>
  <c r="CL13" i="5"/>
  <c r="CF13" i="5"/>
  <c r="BZ13" i="5"/>
  <c r="BT13" i="5"/>
  <c r="BN13" i="5"/>
  <c r="Y13" i="5"/>
  <c r="S13" i="5"/>
  <c r="X25" i="5" l="1"/>
  <c r="X29" i="5" s="1"/>
  <c r="P38" i="5"/>
  <c r="V38" i="5"/>
  <c r="W38" i="5"/>
  <c r="CQ27" i="5"/>
  <c r="CV15" i="5"/>
  <c r="X38" i="5"/>
  <c r="DC15" i="5"/>
  <c r="BY17" i="5"/>
  <c r="BR27" i="5"/>
  <c r="CV27" i="5"/>
  <c r="BR13" i="5"/>
  <c r="CV14" i="5"/>
  <c r="CV20" i="5"/>
  <c r="Q38" i="5"/>
  <c r="BG19" i="5"/>
  <c r="CP20" i="5"/>
  <c r="AG29" i="5"/>
  <c r="CK13" i="5"/>
  <c r="DB14" i="5"/>
  <c r="BX16" i="5"/>
  <c r="BX17" i="5"/>
  <c r="CJ17" i="5"/>
  <c r="BX27" i="5"/>
  <c r="BR15" i="5"/>
  <c r="BF16" i="5"/>
  <c r="DC16" i="5"/>
  <c r="BF18" i="5"/>
  <c r="BR18" i="5"/>
  <c r="CP19" i="5"/>
  <c r="CD27" i="5"/>
  <c r="AI29" i="5"/>
  <c r="AL30" i="5" s="1"/>
  <c r="CP16" i="5"/>
  <c r="DB16" i="5"/>
  <c r="DB15" i="5"/>
  <c r="CJ15" i="5"/>
  <c r="R38" i="5"/>
  <c r="BF14" i="5"/>
  <c r="BR14" i="5"/>
  <c r="CJ13" i="5"/>
  <c r="CW20" i="5"/>
  <c r="CV16" i="5"/>
  <c r="CW17" i="5"/>
  <c r="CW18" i="5"/>
  <c r="CW19" i="5"/>
  <c r="CQ13" i="5"/>
  <c r="CQ14" i="5"/>
  <c r="CP15" i="5"/>
  <c r="CP27" i="5"/>
  <c r="CJ18" i="5"/>
  <c r="CK19" i="5"/>
  <c r="CJ20" i="5"/>
  <c r="CK15" i="5"/>
  <c r="CE16" i="5"/>
  <c r="CD17" i="5"/>
  <c r="BY27" i="5"/>
  <c r="BS16" i="5"/>
  <c r="BS17" i="5"/>
  <c r="BS19" i="5"/>
  <c r="BS20" i="5"/>
  <c r="BM17" i="5"/>
  <c r="BL14" i="5"/>
  <c r="BG15" i="5"/>
  <c r="BG27" i="5"/>
  <c r="BG28" i="5"/>
  <c r="BG16" i="5"/>
  <c r="BF17" i="5"/>
  <c r="CW13" i="5"/>
  <c r="CW14" i="5"/>
  <c r="CW15" i="5"/>
  <c r="CT29" i="5"/>
  <c r="CW27" i="5"/>
  <c r="CV28" i="5"/>
  <c r="CQ16" i="5"/>
  <c r="CQ17" i="5"/>
  <c r="CQ18" i="5"/>
  <c r="CQ19" i="5"/>
  <c r="CQ20" i="5"/>
  <c r="CJ14" i="5"/>
  <c r="CK16" i="5"/>
  <c r="CK17" i="5"/>
  <c r="CK28" i="5"/>
  <c r="CD13" i="5"/>
  <c r="CE18" i="5"/>
  <c r="CD19" i="5"/>
  <c r="CE28" i="5"/>
  <c r="CE14" i="5"/>
  <c r="CE15" i="5"/>
  <c r="CE27" i="5"/>
  <c r="BY13" i="5"/>
  <c r="BY18" i="5"/>
  <c r="BY20" i="5"/>
  <c r="BV29" i="5"/>
  <c r="BY14" i="5"/>
  <c r="BY15" i="5"/>
  <c r="BX28" i="5"/>
  <c r="BS13" i="5"/>
  <c r="BS14" i="5"/>
  <c r="BS18" i="5"/>
  <c r="BL16" i="5"/>
  <c r="BM15" i="5"/>
  <c r="BL18" i="5"/>
  <c r="BM13" i="5"/>
  <c r="BM19" i="5"/>
  <c r="BL20" i="5"/>
  <c r="BM16" i="5"/>
  <c r="BM28" i="5"/>
  <c r="BF15" i="5"/>
  <c r="BF27" i="5"/>
  <c r="BF28" i="5"/>
  <c r="BF20" i="5"/>
  <c r="DC14" i="5"/>
  <c r="DB17" i="5"/>
  <c r="BG18" i="5"/>
  <c r="BF19" i="5"/>
  <c r="DC27" i="5"/>
  <c r="DB28" i="5"/>
  <c r="DB18" i="5"/>
  <c r="BG14" i="5"/>
  <c r="DB19" i="5"/>
  <c r="V29" i="5"/>
  <c r="S29" i="5"/>
  <c r="CD14" i="5"/>
  <c r="CV17" i="5"/>
  <c r="CD18" i="5"/>
  <c r="BR20" i="5"/>
  <c r="BX20" i="5"/>
  <c r="BS27" i="5"/>
  <c r="DB27" i="5"/>
  <c r="DC28" i="5"/>
  <c r="BL13" i="5"/>
  <c r="CP14" i="5"/>
  <c r="BL15" i="5"/>
  <c r="CD15" i="5"/>
  <c r="BR16" i="5"/>
  <c r="CJ16" i="5"/>
  <c r="BR17" i="5"/>
  <c r="CP18" i="5"/>
  <c r="DC18" i="5"/>
  <c r="BL19" i="5"/>
  <c r="BR19" i="5"/>
  <c r="CD28" i="5"/>
  <c r="CJ28" i="5"/>
  <c r="CP13" i="5"/>
  <c r="BX14" i="5"/>
  <c r="BX15" i="5"/>
  <c r="CD16" i="5"/>
  <c r="BL17" i="5"/>
  <c r="BL28" i="5"/>
  <c r="BD29" i="5"/>
  <c r="CP17" i="5"/>
  <c r="BX18" i="5"/>
  <c r="CV18" i="5"/>
  <c r="BY19" i="5"/>
  <c r="CJ19" i="5"/>
  <c r="BG20" i="5"/>
  <c r="BM20" i="5"/>
  <c r="CE20" i="5"/>
  <c r="CK20" i="5"/>
  <c r="DC20" i="5"/>
  <c r="BS28" i="5"/>
  <c r="BY28" i="5"/>
  <c r="CQ28" i="5"/>
  <c r="CW28" i="5"/>
  <c r="BG13" i="5"/>
  <c r="BE13" i="5" s="1"/>
  <c r="CE13" i="5"/>
  <c r="BM14" i="5"/>
  <c r="CK14" i="5"/>
  <c r="BS15" i="5"/>
  <c r="CW16" i="5"/>
  <c r="DC17" i="5"/>
  <c r="BM18" i="5"/>
  <c r="CB29" i="5"/>
  <c r="BJ29" i="5"/>
  <c r="BX13" i="5"/>
  <c r="CH29" i="5"/>
  <c r="CV13" i="5"/>
  <c r="CE19" i="5"/>
  <c r="DC19" i="5"/>
  <c r="DC13" i="5"/>
  <c r="DA13" i="5" s="1"/>
  <c r="CQ15" i="5"/>
  <c r="BY16" i="5"/>
  <c r="BG17" i="5"/>
  <c r="CE17" i="5"/>
  <c r="CK18" i="5"/>
  <c r="CZ29" i="5"/>
  <c r="Y29" i="5"/>
  <c r="BP29" i="5"/>
  <c r="CN29" i="5"/>
  <c r="BM27" i="5"/>
  <c r="CK27" i="5"/>
  <c r="BX19" i="5"/>
  <c r="CV19" i="5"/>
  <c r="CD20" i="5"/>
  <c r="DB20" i="5"/>
  <c r="BL27" i="5"/>
  <c r="CJ27" i="5"/>
  <c r="BR28" i="5"/>
  <c r="CP28" i="5"/>
  <c r="O38" i="5"/>
  <c r="U38" i="5"/>
  <c r="X30" i="5" l="1"/>
  <c r="AG30" i="5"/>
  <c r="AE38" i="5"/>
  <c r="AE34" i="5"/>
  <c r="AK30" i="5"/>
  <c r="AF30" i="5"/>
  <c r="BE16" i="5"/>
  <c r="CU14" i="5"/>
  <c r="BE19" i="5"/>
  <c r="CU19" i="5"/>
  <c r="BQ16" i="5"/>
  <c r="BK28" i="5"/>
  <c r="BQ27" i="5"/>
  <c r="CO18" i="5"/>
  <c r="BQ20" i="5"/>
  <c r="BQ19" i="5"/>
  <c r="CO27" i="5"/>
  <c r="CU15" i="5"/>
  <c r="BK13" i="5"/>
  <c r="BE28" i="5"/>
  <c r="BW18" i="5"/>
  <c r="BW27" i="5"/>
  <c r="CU18" i="5"/>
  <c r="BQ15" i="5"/>
  <c r="DD13" i="5"/>
  <c r="BW17" i="5"/>
  <c r="CI20" i="5"/>
  <c r="CO28" i="5"/>
  <c r="CU16" i="5"/>
  <c r="DA15" i="5"/>
  <c r="U39" i="5"/>
  <c r="CO15" i="5"/>
  <c r="CI19" i="5"/>
  <c r="BK19" i="5"/>
  <c r="CI16" i="5"/>
  <c r="CO14" i="5"/>
  <c r="DA28" i="5"/>
  <c r="CO19" i="5"/>
  <c r="CU20" i="5"/>
  <c r="BE18" i="5"/>
  <c r="BK18" i="5"/>
  <c r="BW15" i="5"/>
  <c r="CC27" i="5"/>
  <c r="CI13" i="5"/>
  <c r="BE27" i="5"/>
  <c r="BK17" i="5"/>
  <c r="BW14" i="5"/>
  <c r="DA27" i="5"/>
  <c r="CC16" i="5"/>
  <c r="CI28" i="5"/>
  <c r="CC28" i="5"/>
  <c r="BW28" i="5"/>
  <c r="CU27" i="5"/>
  <c r="CI27" i="5"/>
  <c r="DA20" i="5"/>
  <c r="BW20" i="5"/>
  <c r="BK20" i="5"/>
  <c r="CO20" i="5"/>
  <c r="CC19" i="5"/>
  <c r="CC18" i="5"/>
  <c r="DA18" i="5"/>
  <c r="BR29" i="5"/>
  <c r="BQ18" i="5"/>
  <c r="CC17" i="5"/>
  <c r="BE17" i="5"/>
  <c r="BE20" i="5"/>
  <c r="CU17" i="5"/>
  <c r="DA16" i="5"/>
  <c r="BL29" i="5"/>
  <c r="BY29" i="5"/>
  <c r="CC13" i="5"/>
  <c r="CO17" i="5"/>
  <c r="CC14" i="5"/>
  <c r="DA14" i="5"/>
  <c r="BQ13" i="5"/>
  <c r="CI17" i="5"/>
  <c r="BE15" i="5"/>
  <c r="O39" i="5"/>
  <c r="BQ17" i="5"/>
  <c r="BK15" i="5"/>
  <c r="BF29" i="5"/>
  <c r="BK16" i="5"/>
  <c r="CI15" i="5"/>
  <c r="DA17" i="5"/>
  <c r="BM29" i="5"/>
  <c r="CO13" i="5"/>
  <c r="BE14" i="5"/>
  <c r="BW16" i="5"/>
  <c r="CO16" i="5"/>
  <c r="CJ29" i="5"/>
  <c r="BQ14" i="5"/>
  <c r="DA19" i="5"/>
  <c r="CU28" i="5"/>
  <c r="CI18" i="5"/>
  <c r="CI14" i="5"/>
  <c r="BS29" i="5"/>
  <c r="DD16" i="5"/>
  <c r="DE16" i="5" s="1"/>
  <c r="DD15" i="5"/>
  <c r="DE15" i="5" s="1"/>
  <c r="DD19" i="5"/>
  <c r="DE19" i="5" s="1"/>
  <c r="DD14" i="5"/>
  <c r="DE14" i="5" s="1"/>
  <c r="CC15" i="5"/>
  <c r="DB29" i="5"/>
  <c r="BQ28" i="5"/>
  <c r="CC20" i="5"/>
  <c r="DD20" i="5"/>
  <c r="DE20" i="5" s="1"/>
  <c r="CU13" i="5"/>
  <c r="CV29" i="5"/>
  <c r="CE29" i="5"/>
  <c r="CK29" i="5"/>
  <c r="CD29" i="5"/>
  <c r="CQ29" i="5"/>
  <c r="DD18" i="5"/>
  <c r="DE18" i="5" s="1"/>
  <c r="DD27" i="5"/>
  <c r="DE27" i="5" s="1"/>
  <c r="CP29" i="5"/>
  <c r="BK14" i="5"/>
  <c r="BK27" i="5"/>
  <c r="BW19" i="5"/>
  <c r="DD28" i="5"/>
  <c r="DE28" i="5" s="1"/>
  <c r="DC29" i="5"/>
  <c r="BX29" i="5"/>
  <c r="BW13" i="5"/>
  <c r="BG29" i="5"/>
  <c r="DD17" i="5"/>
  <c r="DE17" i="5" s="1"/>
  <c r="CW29" i="5"/>
  <c r="CO29" i="5" l="1"/>
  <c r="CI29" i="5"/>
  <c r="BE29" i="5"/>
  <c r="DD29" i="5"/>
  <c r="DE13" i="5"/>
  <c r="DE29" i="5" s="1"/>
  <c r="DA29" i="5"/>
  <c r="BK29" i="5"/>
  <c r="BW29" i="5"/>
  <c r="BQ29" i="5"/>
  <c r="CU29" i="5"/>
  <c r="CC29" i="5"/>
</calcChain>
</file>

<file path=xl/comments1.xml><?xml version="1.0" encoding="utf-8"?>
<comments xmlns="http://schemas.openxmlformats.org/spreadsheetml/2006/main">
  <authors>
    <author>作成者</author>
  </authors>
  <commentList>
    <comment ref="AG12" authorId="0" shapeId="0">
      <text>
        <r>
          <rPr>
            <b/>
            <sz val="9"/>
            <color indexed="81"/>
            <rFont val="MS P ゴシック"/>
            <family val="3"/>
            <charset val="128"/>
          </rPr>
          <t>A重油への換算係数
　灯油：0.939
　LPガス：1.299
　LNG：1.560</t>
        </r>
      </text>
    </comment>
    <comment ref="AI12" authorId="0" shapeId="0">
      <text>
        <r>
          <rPr>
            <b/>
            <sz val="9"/>
            <color indexed="81"/>
            <rFont val="MS P ゴシック"/>
            <family val="3"/>
            <charset val="128"/>
          </rPr>
          <t>A重油への換算係数
　灯油：0.939
　LPガス：1.299
　LNG：1.560</t>
        </r>
      </text>
    </comment>
  </commentList>
</comments>
</file>

<file path=xl/sharedStrings.xml><?xml version="1.0" encoding="utf-8"?>
<sst xmlns="http://schemas.openxmlformats.org/spreadsheetml/2006/main" count="494" uniqueCount="141">
  <si>
    <t>支援対象者名</t>
    <rPh sb="0" eb="5">
      <t>シエンタイショウシャ</t>
    </rPh>
    <rPh sb="5" eb="6">
      <t>メイ</t>
    </rPh>
    <phoneticPr fontId="2"/>
  </si>
  <si>
    <t>氏名</t>
    <rPh sb="0" eb="2">
      <t>シメイ</t>
    </rPh>
    <phoneticPr fontId="2"/>
  </si>
  <si>
    <t>コース</t>
    <phoneticPr fontId="2"/>
  </si>
  <si>
    <t>現在</t>
    <rPh sb="0" eb="2">
      <t>ゲンザイ</t>
    </rPh>
    <phoneticPr fontId="2"/>
  </si>
  <si>
    <t>目標</t>
    <rPh sb="0" eb="2">
      <t>モクヒョウ</t>
    </rPh>
    <phoneticPr fontId="2"/>
  </si>
  <si>
    <t>170%</t>
  </si>
  <si>
    <t>150%</t>
  </si>
  <si>
    <t>灯油</t>
    <rPh sb="0" eb="2">
      <t>トウユ</t>
    </rPh>
    <phoneticPr fontId="2"/>
  </si>
  <si>
    <t>130%</t>
  </si>
  <si>
    <t>合計</t>
    <rPh sb="0" eb="2">
      <t>ゴウケイ</t>
    </rPh>
    <phoneticPr fontId="2"/>
  </si>
  <si>
    <t>農家
番号</t>
    <rPh sb="0" eb="2">
      <t>ノウカ</t>
    </rPh>
    <rPh sb="3" eb="5">
      <t>バンゴウ</t>
    </rPh>
    <phoneticPr fontId="2"/>
  </si>
  <si>
    <t>支援
対象者
番号</t>
    <rPh sb="0" eb="2">
      <t>シエン</t>
    </rPh>
    <rPh sb="3" eb="6">
      <t>タイショウシャ</t>
    </rPh>
    <rPh sb="7" eb="9">
      <t>バンゴウ</t>
    </rPh>
    <phoneticPr fontId="2"/>
  </si>
  <si>
    <t>住所</t>
    <rPh sb="0" eb="2">
      <t>ジュウショ</t>
    </rPh>
    <phoneticPr fontId="2"/>
  </si>
  <si>
    <t>補助金
所要見込額
（円）</t>
    <rPh sb="0" eb="3">
      <t>ホジョキン</t>
    </rPh>
    <rPh sb="4" eb="6">
      <t>ショヨウ</t>
    </rPh>
    <rPh sb="6" eb="8">
      <t>ミコミ</t>
    </rPh>
    <rPh sb="8" eb="9">
      <t>ガク</t>
    </rPh>
    <rPh sb="11" eb="12">
      <t>エン</t>
    </rPh>
    <phoneticPr fontId="2"/>
  </si>
  <si>
    <t>納付日</t>
    <rPh sb="0" eb="2">
      <t>ノウフ</t>
    </rPh>
    <rPh sb="2" eb="3">
      <t>ビ</t>
    </rPh>
    <phoneticPr fontId="2"/>
  </si>
  <si>
    <t>納付日</t>
    <rPh sb="0" eb="3">
      <t>ノウフビ</t>
    </rPh>
    <phoneticPr fontId="2"/>
  </si>
  <si>
    <t>代表者役職・氏名</t>
    <rPh sb="0" eb="3">
      <t>ダイヒョウシャ</t>
    </rPh>
    <rPh sb="3" eb="5">
      <t>ヤクショク</t>
    </rPh>
    <rPh sb="6" eb="8">
      <t>シメイ</t>
    </rPh>
    <phoneticPr fontId="2"/>
  </si>
  <si>
    <t>郵便番号</t>
    <rPh sb="0" eb="4">
      <t>ユウビンバンゴウ</t>
    </rPh>
    <phoneticPr fontId="2"/>
  </si>
  <si>
    <t>農家積立金残額</t>
    <rPh sb="0" eb="2">
      <t>ノウカ</t>
    </rPh>
    <rPh sb="2" eb="5">
      <t>ツミタテキン</t>
    </rPh>
    <rPh sb="5" eb="7">
      <t>ザンガク</t>
    </rPh>
    <phoneticPr fontId="2"/>
  </si>
  <si>
    <t>ＬＰガス</t>
    <phoneticPr fontId="2"/>
  </si>
  <si>
    <t>ＬＮＧ</t>
    <phoneticPr fontId="2"/>
  </si>
  <si>
    <t>第１回納付
（円）②</t>
    <rPh sb="0" eb="1">
      <t>ダイ</t>
    </rPh>
    <rPh sb="2" eb="3">
      <t>カイ</t>
    </rPh>
    <rPh sb="3" eb="5">
      <t>ノウフ</t>
    </rPh>
    <rPh sb="7" eb="8">
      <t>エン</t>
    </rPh>
    <phoneticPr fontId="2"/>
  </si>
  <si>
    <t>第２回納付
（円）③</t>
    <phoneticPr fontId="2"/>
  </si>
  <si>
    <t>積立金納付額
①+②+③</t>
    <rPh sb="0" eb="3">
      <t>ツミタテキン</t>
    </rPh>
    <rPh sb="3" eb="5">
      <t>ノウフ</t>
    </rPh>
    <rPh sb="5" eb="6">
      <t>ガク</t>
    </rPh>
    <phoneticPr fontId="2"/>
  </si>
  <si>
    <t>協議会</t>
    <rPh sb="0" eb="3">
      <t>キョウギカイ</t>
    </rPh>
    <phoneticPr fontId="2"/>
  </si>
  <si>
    <t>計</t>
    <rPh sb="0" eb="1">
      <t>ケイ</t>
    </rPh>
    <phoneticPr fontId="2"/>
  </si>
  <si>
    <t>燃料購入
予定数量
（ﾘｯﾄﾙ、㎏、㎥)</t>
    <rPh sb="0" eb="2">
      <t>ネンリョウ</t>
    </rPh>
    <rPh sb="2" eb="4">
      <t>コウニュウ</t>
    </rPh>
    <rPh sb="5" eb="7">
      <t>ヨテイ</t>
    </rPh>
    <rPh sb="7" eb="9">
      <t>スウリョウ</t>
    </rPh>
    <phoneticPr fontId="2"/>
  </si>
  <si>
    <t>小計</t>
    <rPh sb="0" eb="2">
      <t>ショウケイ</t>
    </rPh>
    <phoneticPr fontId="2"/>
  </si>
  <si>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2"/>
  </si>
  <si>
    <t>燃料使用量</t>
    <rPh sb="0" eb="2">
      <t>ネンリョウ</t>
    </rPh>
    <rPh sb="2" eb="5">
      <t>シヨウリョウ</t>
    </rPh>
    <phoneticPr fontId="2"/>
  </si>
  <si>
    <t>現在（ﾘｯﾄﾙ、㎏、㎥)</t>
    <rPh sb="0" eb="2">
      <t>ゲンザイ</t>
    </rPh>
    <phoneticPr fontId="2"/>
  </si>
  <si>
    <t>目標（ﾘｯﾄﾙ、㎏、㎥)</t>
    <rPh sb="0" eb="2">
      <t>モクヒョウ</t>
    </rPh>
    <phoneticPr fontId="2"/>
  </si>
  <si>
    <t>＜燃料使用量：現在値＞</t>
    <rPh sb="1" eb="3">
      <t>ネンリョウ</t>
    </rPh>
    <rPh sb="3" eb="6">
      <t>シヨウリョウ</t>
    </rPh>
    <rPh sb="7" eb="10">
      <t>ゲンザイチ</t>
    </rPh>
    <phoneticPr fontId="2"/>
  </si>
  <si>
    <t>＜燃料使用量：目標＞</t>
    <rPh sb="1" eb="3">
      <t>ネンリョウ</t>
    </rPh>
    <rPh sb="3" eb="6">
      <t>シヨウリョウ</t>
    </rPh>
    <rPh sb="7" eb="9">
      <t>モクヒョウ</t>
    </rPh>
    <phoneticPr fontId="2"/>
  </si>
  <si>
    <t>対象期間</t>
    <rPh sb="0" eb="2">
      <t>タイショウ</t>
    </rPh>
    <rPh sb="2" eb="4">
      <t>キカン</t>
    </rPh>
    <phoneticPr fontId="2"/>
  </si>
  <si>
    <t>＜燃料購入予定数量＞</t>
    <rPh sb="1" eb="3">
      <t>ネンリョウ</t>
    </rPh>
    <rPh sb="3" eb="9">
      <t>コウニュウヨテイスウリョウ</t>
    </rPh>
    <phoneticPr fontId="2"/>
  </si>
  <si>
    <t>＜積立金額＞</t>
    <rPh sb="1" eb="3">
      <t>ツミタテ</t>
    </rPh>
    <rPh sb="3" eb="4">
      <t>キン</t>
    </rPh>
    <rPh sb="4" eb="5">
      <t>ガク</t>
    </rPh>
    <phoneticPr fontId="2"/>
  </si>
  <si>
    <t>追加等整理欄</t>
    <rPh sb="0" eb="3">
      <t>ツイカトウ</t>
    </rPh>
    <rPh sb="3" eb="6">
      <t>セイリラン</t>
    </rPh>
    <phoneticPr fontId="2"/>
  </si>
  <si>
    <t>生産量</t>
    <rPh sb="0" eb="3">
      <t>セイサンリョウ</t>
    </rPh>
    <phoneticPr fontId="2"/>
  </si>
  <si>
    <t>品目</t>
    <rPh sb="0" eb="2">
      <t>ヒンモク</t>
    </rPh>
    <phoneticPr fontId="2"/>
  </si>
  <si>
    <t>現在（㎏）</t>
    <rPh sb="0" eb="2">
      <t>ゲンザイ</t>
    </rPh>
    <phoneticPr fontId="2"/>
  </si>
  <si>
    <t>目標（㎏）</t>
    <rPh sb="0" eb="2">
      <t>モクヒョウ</t>
    </rPh>
    <phoneticPr fontId="2"/>
  </si>
  <si>
    <t>10a当たり</t>
  </si>
  <si>
    <t>（記入の留意事項）</t>
    <rPh sb="1" eb="3">
      <t>キニュウ</t>
    </rPh>
    <rPh sb="4" eb="6">
      <t>リュウイ</t>
    </rPh>
    <rPh sb="6" eb="8">
      <t>ジコウ</t>
    </rPh>
    <phoneticPr fontId="15"/>
  </si>
  <si>
    <t>・農家個人ごとの整理番号で整理。</t>
    <rPh sb="1" eb="3">
      <t>ノウカ</t>
    </rPh>
    <rPh sb="3" eb="5">
      <t>コジン</t>
    </rPh>
    <rPh sb="8" eb="10">
      <t>セイリ</t>
    </rPh>
    <rPh sb="10" eb="12">
      <t>バンゴウ</t>
    </rPh>
    <rPh sb="13" eb="15">
      <t>セイリ</t>
    </rPh>
    <phoneticPr fontId="15"/>
  </si>
  <si>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5"/>
  </si>
  <si>
    <t>目標欄は「０」にすること。</t>
    <phoneticPr fontId="15"/>
  </si>
  <si>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u/>
        <sz val="11"/>
        <color theme="1"/>
        <rFont val="ＭＳ Ｐゴシック"/>
        <family val="3"/>
        <charset val="128"/>
      </rPr>
      <t>温室面積及び燃油使用量の現在欄</t>
    </r>
    <r>
      <rPr>
        <sz val="11"/>
        <color theme="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5"/>
  </si>
  <si>
    <t>燃料購入
実績
(ℓ,㎏,㎥)</t>
    <rPh sb="0" eb="2">
      <t>ネンリョウ</t>
    </rPh>
    <rPh sb="2" eb="4">
      <t>コウニュウ</t>
    </rPh>
    <rPh sb="5" eb="7">
      <t>ジッセキ</t>
    </rPh>
    <phoneticPr fontId="15"/>
  </si>
  <si>
    <t>補填対象
数量
(ℓ,㎏,㎥)</t>
    <rPh sb="0" eb="2">
      <t>ホテン</t>
    </rPh>
    <rPh sb="2" eb="4">
      <t>タイショウ</t>
    </rPh>
    <rPh sb="5" eb="7">
      <t>スウリョウ</t>
    </rPh>
    <phoneticPr fontId="15"/>
  </si>
  <si>
    <t>補填金
単価</t>
    <rPh sb="0" eb="2">
      <t>ホテン</t>
    </rPh>
    <rPh sb="2" eb="3">
      <t>キン</t>
    </rPh>
    <rPh sb="4" eb="6">
      <t>タンカ</t>
    </rPh>
    <phoneticPr fontId="15"/>
  </si>
  <si>
    <t>補填金額
（円）</t>
    <rPh sb="0" eb="2">
      <t>ホテン</t>
    </rPh>
    <rPh sb="2" eb="4">
      <t>キンガク</t>
    </rPh>
    <rPh sb="6" eb="7">
      <t>エン</t>
    </rPh>
    <phoneticPr fontId="15"/>
  </si>
  <si>
    <t>うち
積立金</t>
    <rPh sb="3" eb="6">
      <t>ツミタテキン</t>
    </rPh>
    <phoneticPr fontId="15"/>
  </si>
  <si>
    <t>うち
補助金</t>
    <rPh sb="3" eb="6">
      <t>ホジョキン</t>
    </rPh>
    <phoneticPr fontId="15"/>
  </si>
  <si>
    <t>有</t>
    <rPh sb="0" eb="1">
      <t>アリ</t>
    </rPh>
    <phoneticPr fontId="2"/>
  </si>
  <si>
    <t>無</t>
    <rPh sb="0" eb="1">
      <t>ナシ</t>
    </rPh>
    <phoneticPr fontId="2"/>
  </si>
  <si>
    <t>燃料別</t>
    <rPh sb="0" eb="3">
      <t>ネンリョウベツ</t>
    </rPh>
    <phoneticPr fontId="2"/>
  </si>
  <si>
    <t>燃料補填金
積立必要額
（円）</t>
    <rPh sb="0" eb="2">
      <t>ネンリョウ</t>
    </rPh>
    <rPh sb="2" eb="4">
      <t>ホテン</t>
    </rPh>
    <rPh sb="4" eb="5">
      <t>キン</t>
    </rPh>
    <rPh sb="6" eb="8">
      <t>ツミタテ</t>
    </rPh>
    <rPh sb="8" eb="10">
      <t>ヒツヨウ</t>
    </rPh>
    <rPh sb="10" eb="11">
      <t>ガク</t>
    </rPh>
    <rPh sb="13" eb="14">
      <t>エン</t>
    </rPh>
    <phoneticPr fontId="2"/>
  </si>
  <si>
    <t>Ａ重油</t>
  </si>
  <si>
    <t>灯油</t>
    <phoneticPr fontId="2"/>
  </si>
  <si>
    <t>！数式が崩れますので、行が足りない場合は間に挿入して追加してください</t>
    <phoneticPr fontId="2"/>
  </si>
  <si>
    <t>積立金残高０
発生月</t>
    <rPh sb="0" eb="3">
      <t>ツミタテキン</t>
    </rPh>
    <rPh sb="3" eb="5">
      <t>ザンダカ</t>
    </rPh>
    <phoneticPr fontId="2"/>
  </si>
  <si>
    <t>年間燃料購入
実績</t>
    <rPh sb="0" eb="2">
      <t>ネンカン</t>
    </rPh>
    <phoneticPr fontId="2"/>
  </si>
  <si>
    <t>Ａ重油換算値
（ﾘｯﾄﾙ)</t>
    <rPh sb="3" eb="5">
      <t>カンザン</t>
    </rPh>
    <rPh sb="5" eb="6">
      <t>チ</t>
    </rPh>
    <phoneticPr fontId="2"/>
  </si>
  <si>
    <t>灯油</t>
    <rPh sb="0" eb="2">
      <t>トウユ</t>
    </rPh>
    <phoneticPr fontId="28"/>
  </si>
  <si>
    <t>Ａ重油</t>
    <phoneticPr fontId="2"/>
  </si>
  <si>
    <t>導入済</t>
    <rPh sb="0" eb="3">
      <t>ドウニュウズミ</t>
    </rPh>
    <phoneticPr fontId="2"/>
  </si>
  <si>
    <t>導入予定</t>
    <rPh sb="0" eb="4">
      <t>ドウニュウヨテイ</t>
    </rPh>
    <phoneticPr fontId="2"/>
  </si>
  <si>
    <t>台数</t>
  </si>
  <si>
    <t>台数</t>
    <rPh sb="0" eb="2">
      <t>ダイスウ</t>
    </rPh>
    <phoneticPr fontId="2"/>
  </si>
  <si>
    <t>事業年度</t>
    <rPh sb="0" eb="4">
      <t>ジギョウネンド</t>
    </rPh>
    <phoneticPr fontId="2"/>
  </si>
  <si>
    <t>Ｒ７</t>
    <phoneticPr fontId="2"/>
  </si>
  <si>
    <t>Ｒ８</t>
    <phoneticPr fontId="2"/>
  </si>
  <si>
    <t>温室面積
(a)</t>
    <rPh sb="0" eb="4">
      <t>オンシツメンセキ</t>
    </rPh>
    <phoneticPr fontId="2"/>
  </si>
  <si>
    <t>現状</t>
    <rPh sb="0" eb="2">
      <t>ゲンジョウ</t>
    </rPh>
    <phoneticPr fontId="2"/>
  </si>
  <si>
    <t>導入後</t>
    <rPh sb="0" eb="3">
      <t>ドウニュウゴ</t>
    </rPh>
    <phoneticPr fontId="2"/>
  </si>
  <si>
    <t>設備名</t>
    <rPh sb="0" eb="2">
      <t>セツビ</t>
    </rPh>
    <rPh sb="2" eb="3">
      <t>メイ</t>
    </rPh>
    <phoneticPr fontId="2"/>
  </si>
  <si>
    <t>経営温室面積（a）</t>
    <rPh sb="0" eb="2">
      <t>ケイエイ</t>
    </rPh>
    <rPh sb="2" eb="4">
      <t>オンシツ</t>
    </rPh>
    <rPh sb="4" eb="6">
      <t>メンセキ</t>
    </rPh>
    <phoneticPr fontId="2"/>
  </si>
  <si>
    <t>うち
ＬＰガス</t>
    <phoneticPr fontId="2"/>
  </si>
  <si>
    <t>うち
ＬＮＧ</t>
    <phoneticPr fontId="2"/>
  </si>
  <si>
    <t>省エネルギー等対策推進計画期間</t>
    <rPh sb="0" eb="1">
      <t>ショウ</t>
    </rPh>
    <rPh sb="6" eb="7">
      <t>トウ</t>
    </rPh>
    <rPh sb="7" eb="9">
      <t>タイサク</t>
    </rPh>
    <rPh sb="9" eb="13">
      <t>スイシンケイカク</t>
    </rPh>
    <rPh sb="13" eb="15">
      <t>キカン</t>
    </rPh>
    <phoneticPr fontId="2"/>
  </si>
  <si>
    <t>単位生産量当たり</t>
  </si>
  <si>
    <t>うち
Ａ重油</t>
    <rPh sb="3" eb="6">
      <t>アジュウユ</t>
    </rPh>
    <phoneticPr fontId="2"/>
  </si>
  <si>
    <t>うち
灯油</t>
    <rPh sb="3" eb="5">
      <t>トウユ</t>
    </rPh>
    <phoneticPr fontId="2"/>
  </si>
  <si>
    <t>Ａ重油換算</t>
    <rPh sb="0" eb="3">
      <t>アジュウユ</t>
    </rPh>
    <rPh sb="3" eb="5">
      <t>カンサン</t>
    </rPh>
    <phoneticPr fontId="2"/>
  </si>
  <si>
    <t>Ａ重油換算</t>
    <rPh sb="0" eb="5">
      <t>アジュウユカンサン</t>
    </rPh>
    <phoneticPr fontId="2"/>
  </si>
  <si>
    <t>その他の省エネ設備・生産性向上設備</t>
    <rPh sb="2" eb="3">
      <t>タ</t>
    </rPh>
    <rPh sb="4" eb="5">
      <t>ショウ</t>
    </rPh>
    <rPh sb="7" eb="9">
      <t>セツビ</t>
    </rPh>
    <rPh sb="10" eb="15">
      <t>セイサンセイコウジョウ</t>
    </rPh>
    <rPh sb="15" eb="17">
      <t>セツビ</t>
    </rPh>
    <phoneticPr fontId="2"/>
  </si>
  <si>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2"/>
  </si>
  <si>
    <t>電気ヒートポンプ導入状況</t>
    <rPh sb="0" eb="2">
      <t>デンキ</t>
    </rPh>
    <rPh sb="8" eb="10">
      <t>ドウニュウ</t>
    </rPh>
    <rPh sb="10" eb="12">
      <t>ジョウキョウ</t>
    </rPh>
    <phoneticPr fontId="2"/>
  </si>
  <si>
    <t>ガスヒートポンプ導入状況</t>
    <rPh sb="8" eb="10">
      <t>ドウニュウ</t>
    </rPh>
    <rPh sb="10" eb="12">
      <t>ジョウキョウ</t>
    </rPh>
    <phoneticPr fontId="2"/>
  </si>
  <si>
    <t>省エネ特例</t>
    <rPh sb="0" eb="1">
      <t>ショウ</t>
    </rPh>
    <rPh sb="3" eb="5">
      <t>トクレイ</t>
    </rPh>
    <phoneticPr fontId="2"/>
  </si>
  <si>
    <t>省エネ特例の適用</t>
    <rPh sb="0" eb="1">
      <t>ショウ</t>
    </rPh>
    <rPh sb="3" eb="5">
      <t>トクレイ</t>
    </rPh>
    <rPh sb="6" eb="8">
      <t>テキヨウ</t>
    </rPh>
    <phoneticPr fontId="2"/>
  </si>
  <si>
    <t>R7事業年度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2"/>
  </si>
  <si>
    <t>R7積立金額
（円）</t>
    <rPh sb="2" eb="4">
      <t>ツミタテ</t>
    </rPh>
    <rPh sb="4" eb="6">
      <t>キンガク</t>
    </rPh>
    <rPh sb="8" eb="9">
      <t>エン</t>
    </rPh>
    <phoneticPr fontId="2"/>
  </si>
  <si>
    <t>R6末残高
（円）
①</t>
    <rPh sb="2" eb="3">
      <t>マツ</t>
    </rPh>
    <rPh sb="3" eb="5">
      <t>ザンダカ</t>
    </rPh>
    <rPh sb="7" eb="8">
      <t>エン</t>
    </rPh>
    <phoneticPr fontId="2"/>
  </si>
  <si>
    <t>Ｒ９</t>
    <phoneticPr fontId="2"/>
  </si>
  <si>
    <t>７年７月～９月
使用量</t>
    <rPh sb="1" eb="2">
      <t>ネン</t>
    </rPh>
    <rPh sb="3" eb="7">
      <t>ガツカラ9ガツ</t>
    </rPh>
    <rPh sb="8" eb="11">
      <t>シヨウリョウ</t>
    </rPh>
    <phoneticPr fontId="2"/>
  </si>
  <si>
    <t>7年10月分</t>
    <rPh sb="1" eb="2">
      <t>ネン</t>
    </rPh>
    <rPh sb="4" eb="5">
      <t>ガツ</t>
    </rPh>
    <rPh sb="5" eb="6">
      <t>ブン</t>
    </rPh>
    <phoneticPr fontId="15"/>
  </si>
  <si>
    <t>7年11月分</t>
    <rPh sb="1" eb="2">
      <t>ネン</t>
    </rPh>
    <rPh sb="4" eb="5">
      <t>ガツ</t>
    </rPh>
    <rPh sb="5" eb="6">
      <t>ブン</t>
    </rPh>
    <phoneticPr fontId="15"/>
  </si>
  <si>
    <t>7年12月分</t>
    <rPh sb="1" eb="2">
      <t>ネン</t>
    </rPh>
    <rPh sb="4" eb="5">
      <t>ガツ</t>
    </rPh>
    <rPh sb="5" eb="6">
      <t>ブン</t>
    </rPh>
    <phoneticPr fontId="15"/>
  </si>
  <si>
    <t>8年1月分</t>
    <rPh sb="1" eb="2">
      <t>ネン</t>
    </rPh>
    <rPh sb="3" eb="4">
      <t>ガツ</t>
    </rPh>
    <rPh sb="4" eb="5">
      <t>ブン</t>
    </rPh>
    <phoneticPr fontId="15"/>
  </si>
  <si>
    <t>8年2月分</t>
    <rPh sb="1" eb="2">
      <t>ネン</t>
    </rPh>
    <rPh sb="3" eb="4">
      <t>ガツ</t>
    </rPh>
    <rPh sb="4" eb="5">
      <t>ブン</t>
    </rPh>
    <phoneticPr fontId="15"/>
  </si>
  <si>
    <t>8年3月分</t>
    <rPh sb="1" eb="2">
      <t>ネン</t>
    </rPh>
    <rPh sb="3" eb="4">
      <t>ガツ</t>
    </rPh>
    <rPh sb="4" eb="5">
      <t>ブン</t>
    </rPh>
    <phoneticPr fontId="15"/>
  </si>
  <si>
    <t>8年4月分</t>
    <rPh sb="1" eb="2">
      <t>ネン</t>
    </rPh>
    <rPh sb="3" eb="4">
      <t>ガツ</t>
    </rPh>
    <rPh sb="4" eb="5">
      <t>ブン</t>
    </rPh>
    <phoneticPr fontId="15"/>
  </si>
  <si>
    <t>8年5月分</t>
    <rPh sb="1" eb="2">
      <t>ネン</t>
    </rPh>
    <rPh sb="3" eb="4">
      <t>ガツ</t>
    </rPh>
    <rPh sb="4" eb="5">
      <t>ブン</t>
    </rPh>
    <phoneticPr fontId="15"/>
  </si>
  <si>
    <t>8年6月分</t>
    <rPh sb="1" eb="2">
      <t>ネン</t>
    </rPh>
    <rPh sb="3" eb="4">
      <t>ガツ</t>
    </rPh>
    <rPh sb="4" eb="5">
      <t>ブン</t>
    </rPh>
    <phoneticPr fontId="15"/>
  </si>
  <si>
    <t>7年10月</t>
    <rPh sb="1" eb="2">
      <t>ネン</t>
    </rPh>
    <rPh sb="4" eb="5">
      <t>ガツ</t>
    </rPh>
    <phoneticPr fontId="15"/>
  </si>
  <si>
    <t>7年11月</t>
    <rPh sb="1" eb="2">
      <t>ネン</t>
    </rPh>
    <rPh sb="4" eb="5">
      <t>ガツ</t>
    </rPh>
    <phoneticPr fontId="15"/>
  </si>
  <si>
    <t>7年12月</t>
    <rPh sb="1" eb="2">
      <t>ネン</t>
    </rPh>
    <rPh sb="4" eb="5">
      <t>ガツ</t>
    </rPh>
    <phoneticPr fontId="15"/>
  </si>
  <si>
    <t>8年1月</t>
    <rPh sb="1" eb="2">
      <t>ネン</t>
    </rPh>
    <rPh sb="3" eb="4">
      <t>ガツ</t>
    </rPh>
    <phoneticPr fontId="15"/>
  </si>
  <si>
    <t>8年2月</t>
    <rPh sb="1" eb="2">
      <t>ネン</t>
    </rPh>
    <rPh sb="3" eb="4">
      <t>ガツ</t>
    </rPh>
    <phoneticPr fontId="15"/>
  </si>
  <si>
    <t>8年3月</t>
    <rPh sb="1" eb="2">
      <t>ネン</t>
    </rPh>
    <rPh sb="3" eb="4">
      <t>ガツ</t>
    </rPh>
    <phoneticPr fontId="15"/>
  </si>
  <si>
    <t>8年4月</t>
    <rPh sb="1" eb="2">
      <t>ネン</t>
    </rPh>
    <rPh sb="3" eb="4">
      <t>ガツ</t>
    </rPh>
    <phoneticPr fontId="15"/>
  </si>
  <si>
    <t>8年5月</t>
    <rPh sb="1" eb="2">
      <t>ネン</t>
    </rPh>
    <rPh sb="3" eb="4">
      <t>ガツ</t>
    </rPh>
    <phoneticPr fontId="15"/>
  </si>
  <si>
    <t>8年6月</t>
    <rPh sb="1" eb="2">
      <t>ネン</t>
    </rPh>
    <rPh sb="3" eb="4">
      <t>ガツ</t>
    </rPh>
    <phoneticPr fontId="15"/>
  </si>
  <si>
    <r>
      <t>・「追加等整理欄」は、</t>
    </r>
    <r>
      <rPr>
        <sz val="11"/>
        <color rgb="FFFF0000"/>
        <rFont val="游ゴシック"/>
        <family val="3"/>
        <charset val="128"/>
      </rPr>
      <t>６</t>
    </r>
    <r>
      <rPr>
        <sz val="11"/>
        <color theme="1"/>
        <rFont val="游ゴシック"/>
        <family val="3"/>
        <charset val="128"/>
      </rPr>
      <t>事業年度中に契約更新済みの支援対象者に、</t>
    </r>
    <r>
      <rPr>
        <sz val="11"/>
        <color rgb="FFFF0000"/>
        <rFont val="游ゴシック"/>
        <family val="3"/>
        <charset val="128"/>
      </rPr>
      <t>７</t>
    </r>
    <r>
      <rPr>
        <sz val="11"/>
        <color theme="1"/>
        <rFont val="游ゴシック"/>
        <family val="3"/>
        <charset val="128"/>
      </rPr>
      <t>事業年度新規に追加する農家がある場合「追加」と記載。</t>
    </r>
    <r>
      <rPr>
        <sz val="11"/>
        <color theme="1"/>
        <rFont val="游ゴシック"/>
        <family val="2"/>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5"/>
  </si>
  <si>
    <r>
      <rPr>
        <u/>
        <sz val="11"/>
        <color rgb="FFFF0000"/>
        <rFont val="ＭＳ Ｐゴシック"/>
        <family val="3"/>
        <charset val="128"/>
      </rPr>
      <t>・Ｒ５</t>
    </r>
    <r>
      <rPr>
        <u/>
        <sz val="11"/>
        <color theme="1"/>
        <rFont val="ＭＳ Ｐゴシック"/>
        <family val="3"/>
        <charset val="128"/>
      </rPr>
      <t>又は</t>
    </r>
    <r>
      <rPr>
        <u/>
        <sz val="11"/>
        <color rgb="FFFF0000"/>
        <rFont val="ＭＳ Ｐゴシック"/>
        <family val="3"/>
        <charset val="128"/>
      </rPr>
      <t>Ｒ６</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、温室面積、燃料使用量及び生産量欄は、</t>
    </r>
    <r>
      <rPr>
        <u/>
        <sz val="11"/>
        <color theme="1"/>
        <rFont val="ＭＳ Ｐゴシック"/>
        <family val="3"/>
        <charset val="128"/>
      </rPr>
      <t>解約前の計数をそのまま残して</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5"/>
  </si>
  <si>
    <t>１１５％　A重油</t>
    <rPh sb="6" eb="8">
      <t>ジュウユ</t>
    </rPh>
    <phoneticPr fontId="2"/>
  </si>
  <si>
    <t>１１５％　灯油　</t>
    <rPh sb="5" eb="7">
      <t>トウユ</t>
    </rPh>
    <phoneticPr fontId="2"/>
  </si>
  <si>
    <t>115％　LPガス</t>
    <phoneticPr fontId="2"/>
  </si>
  <si>
    <t>115％　LNG</t>
    <phoneticPr fontId="2"/>
  </si>
  <si>
    <t>１30％　A重油</t>
    <rPh sb="6" eb="8">
      <t>ジュウユ</t>
    </rPh>
    <phoneticPr fontId="2"/>
  </si>
  <si>
    <t>１30％　灯油　</t>
    <rPh sb="5" eb="7">
      <t>トウユ</t>
    </rPh>
    <phoneticPr fontId="2"/>
  </si>
  <si>
    <t>130％　LPガス</t>
    <phoneticPr fontId="2"/>
  </si>
  <si>
    <t>130％　LNG</t>
    <phoneticPr fontId="2"/>
  </si>
  <si>
    <t>１50％　A重油</t>
    <rPh sb="6" eb="8">
      <t>ジュウユ</t>
    </rPh>
    <phoneticPr fontId="2"/>
  </si>
  <si>
    <t>１50％　灯油　</t>
    <rPh sb="5" eb="7">
      <t>トウユ</t>
    </rPh>
    <phoneticPr fontId="2"/>
  </si>
  <si>
    <t>150％　LPガス</t>
    <phoneticPr fontId="2"/>
  </si>
  <si>
    <t>150％　LNG</t>
    <phoneticPr fontId="2"/>
  </si>
  <si>
    <t>１70％　A重油</t>
    <rPh sb="6" eb="8">
      <t>ジュウユ</t>
    </rPh>
    <phoneticPr fontId="2"/>
  </si>
  <si>
    <t>１70％　灯油　</t>
    <rPh sb="5" eb="7">
      <t>トウユ</t>
    </rPh>
    <phoneticPr fontId="2"/>
  </si>
  <si>
    <t>170％　LPガス</t>
    <phoneticPr fontId="2"/>
  </si>
  <si>
    <t>170％　LNG</t>
    <phoneticPr fontId="2"/>
  </si>
  <si>
    <t>件数</t>
  </si>
  <si>
    <t>対象数量合計</t>
    <rPh sb="0" eb="4">
      <t>タイショウスウリョウ</t>
    </rPh>
    <rPh sb="4" eb="6">
      <t>ゴウケイ</t>
    </rPh>
    <phoneticPr fontId="28"/>
  </si>
  <si>
    <t>A重油</t>
    <rPh sb="1" eb="3">
      <t>ジュウユ</t>
    </rPh>
    <phoneticPr fontId="28"/>
  </si>
  <si>
    <t>LPガス</t>
    <phoneticPr fontId="28"/>
  </si>
  <si>
    <t>LNG</t>
    <phoneticPr fontId="28"/>
  </si>
  <si>
    <t>人数</t>
    <rPh sb="0" eb="2">
      <t>ニンズウ</t>
    </rPh>
    <phoneticPr fontId="28"/>
  </si>
  <si>
    <t>実績数量</t>
    <rPh sb="0" eb="4">
      <t>ジッセキスウリョウ</t>
    </rPh>
    <phoneticPr fontId="28"/>
  </si>
  <si>
    <t>補填金額</t>
    <rPh sb="0" eb="4">
      <t>ホテンキンガク</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</si>
</sst>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_);[Red]\(#,##0\)"/>
    <numFmt numFmtId="177" formatCode="#,##0.00_ "/>
    <numFmt numFmtId="178" formatCode="0.00_ "/>
    <numFmt numFmtId="179" formatCode="#,##0_ "/>
    <numFmt numFmtId="180" formatCode="#,##0.00_);[Red]\(#,##0.00\)"/>
    <numFmt numFmtId="181" formatCode="#,##0.0_);[Red]\(#,##0.0\)"/>
    <numFmt numFmtId="182" formatCode="#,##0.0_&quot;&quot;円&quot;&quot;/L&quot;\ "/>
    <numFmt numFmtId="183" formatCode="#,##0.0_&quot;&quot;円&quot;&quot;/kg&quot;\ "/>
    <numFmt numFmtId="184" formatCode="#,##0.0_&quot;&quot;円&quot;&quot;/㎥&quot;\ "/>
    <numFmt numFmtId="185" formatCode="0.0_ "/>
    <numFmt numFmtId="186" formatCode="#,##0.00_ ;[Red]\-#,##0.00\ "/>
  </numFmts>
  <fonts count="32">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b/>
      <sz val="9"/>
      <color indexed="81"/>
      <name val="MS P ゴシック"/>
      <family val="3"/>
      <charset val="128"/>
    </font>
    <font>
      <sz val="9"/>
      <color theme="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color theme="1"/>
      <name val="ＭＳ Ｐゴシック"/>
      <family val="3"/>
      <charset val="128"/>
    </font>
    <font>
      <u/>
      <sz val="11"/>
      <color rgb="FFFF0000"/>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sz val="6"/>
      <name val="游ゴシック"/>
      <family val="2"/>
      <charset val="128"/>
      <scheme val="minor"/>
    </font>
    <font>
      <b/>
      <sz val="22"/>
      <color rgb="FFC00000"/>
      <name val="游ゴシック"/>
      <family val="3"/>
      <charset val="128"/>
      <scheme val="minor"/>
    </font>
    <font>
      <sz val="11"/>
      <color rgb="FFFF0000"/>
      <name val="游ゴシック"/>
      <family val="3"/>
      <charset val="128"/>
    </font>
    <font>
      <sz val="11"/>
      <color theme="1"/>
      <name val="游ゴシック"/>
      <family val="3"/>
      <charset val="128"/>
    </font>
  </fonts>
  <fills count="1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267">
    <xf numFmtId="0" fontId="0" fillId="0" borderId="0" xfId="0"/>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2" borderId="0" xfId="0" applyFill="1" applyAlignment="1">
      <alignment horizontal="center" vertical="center" shrinkToFit="1"/>
    </xf>
    <xf numFmtId="0" fontId="0" fillId="0" borderId="4" xfId="0" applyBorder="1" applyAlignment="1">
      <alignment horizontal="center" vertical="center" shrinkToFit="1"/>
    </xf>
    <xf numFmtId="9" fontId="0" fillId="0" borderId="0" xfId="0" applyNumberFormat="1" applyAlignment="1">
      <alignment horizontal="center" vertical="center" shrinkToFit="1"/>
    </xf>
    <xf numFmtId="38" fontId="0" fillId="0" borderId="1" xfId="1" applyFont="1" applyBorder="1" applyAlignment="1">
      <alignment horizontal="center" vertical="center" shrinkToFit="1"/>
    </xf>
    <xf numFmtId="9" fontId="0" fillId="0" borderId="1" xfId="2" applyFont="1" applyBorder="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38" fontId="0" fillId="0" borderId="5" xfId="1" applyFont="1" applyFill="1" applyBorder="1" applyAlignment="1">
      <alignment horizontal="center" vertical="center" shrinkToFit="1"/>
    </xf>
    <xf numFmtId="38" fontId="0" fillId="0" borderId="6" xfId="1" applyFont="1" applyBorder="1" applyAlignment="1">
      <alignment horizontal="center" vertical="center" shrinkToFit="1"/>
    </xf>
    <xf numFmtId="38" fontId="0" fillId="0" borderId="16" xfId="1" applyFont="1" applyBorder="1" applyAlignment="1">
      <alignment horizontal="center" vertical="center" shrinkToFit="1"/>
    </xf>
    <xf numFmtId="40" fontId="0" fillId="0" borderId="1" xfId="1" applyNumberFormat="1" applyFont="1" applyBorder="1" applyAlignment="1">
      <alignment horizontal="center" vertical="center" shrinkToFit="1"/>
    </xf>
    <xf numFmtId="38" fontId="0" fillId="0" borderId="12" xfId="1" applyFont="1" applyBorder="1" applyAlignment="1">
      <alignment horizontal="center" vertical="center" shrinkToFit="1"/>
    </xf>
    <xf numFmtId="38" fontId="0" fillId="2" borderId="10" xfId="1" applyFont="1" applyFill="1" applyBorder="1" applyAlignment="1">
      <alignment horizontal="center" vertical="center" shrinkToFit="1"/>
    </xf>
    <xf numFmtId="38" fontId="0" fillId="2" borderId="7" xfId="1" applyFont="1" applyFill="1" applyBorder="1" applyAlignment="1">
      <alignment horizontal="center" vertical="center" shrinkToFit="1"/>
    </xf>
    <xf numFmtId="38" fontId="0" fillId="0" borderId="0" xfId="0" applyNumberFormat="1" applyAlignment="1">
      <alignment horizontal="center" vertical="center" shrinkToFit="1"/>
    </xf>
    <xf numFmtId="0" fontId="7" fillId="0" borderId="0" xfId="0" applyFont="1" applyAlignment="1">
      <alignment horizontal="center" vertical="center" shrinkToFit="1"/>
    </xf>
    <xf numFmtId="0" fontId="0" fillId="0" borderId="6" xfId="0" applyBorder="1" applyAlignment="1">
      <alignment horizontal="center" vertical="center" shrinkToFit="1"/>
    </xf>
    <xf numFmtId="56" fontId="0" fillId="0" borderId="1" xfId="1" applyNumberFormat="1" applyFont="1" applyFill="1" applyBorder="1" applyAlignment="1">
      <alignment horizontal="center" vertical="center" shrinkToFit="1"/>
    </xf>
    <xf numFmtId="0" fontId="0" fillId="0" borderId="1" xfId="1" applyNumberFormat="1" applyFont="1" applyFill="1" applyBorder="1" applyAlignment="1">
      <alignment horizontal="center" vertical="center" shrinkToFit="1"/>
    </xf>
    <xf numFmtId="0" fontId="0" fillId="0" borderId="1" xfId="1" applyNumberFormat="1" applyFont="1" applyBorder="1" applyAlignment="1">
      <alignment horizontal="center" vertical="center" shrinkToFit="1"/>
    </xf>
    <xf numFmtId="0" fontId="0" fillId="2" borderId="19" xfId="0" applyFill="1" applyBorder="1" applyAlignment="1">
      <alignment horizontal="center" vertical="center" shrinkToFit="1"/>
    </xf>
    <xf numFmtId="38" fontId="0" fillId="2" borderId="19" xfId="1" applyFont="1" applyFill="1" applyBorder="1" applyAlignment="1">
      <alignment horizontal="center" vertical="center" shrinkToFit="1"/>
    </xf>
    <xf numFmtId="38" fontId="0" fillId="2" borderId="22" xfId="1" applyFont="1" applyFill="1" applyBorder="1" applyAlignment="1">
      <alignment horizontal="center" vertical="center" shrinkToFit="1"/>
    </xf>
    <xf numFmtId="38" fontId="0" fillId="2" borderId="28" xfId="1" applyFont="1" applyFill="1" applyBorder="1" applyAlignment="1">
      <alignment horizontal="center" vertical="center" shrinkToFit="1"/>
    </xf>
    <xf numFmtId="0" fontId="0" fillId="2" borderId="19" xfId="1" applyNumberFormat="1" applyFont="1" applyFill="1" applyBorder="1" applyAlignment="1">
      <alignment horizontal="center" vertical="center" shrinkToFit="1"/>
    </xf>
    <xf numFmtId="38" fontId="0" fillId="2" borderId="23" xfId="1" applyFont="1" applyFill="1" applyBorder="1" applyAlignment="1">
      <alignment horizontal="center" vertical="center" shrinkToFit="1"/>
    </xf>
    <xf numFmtId="0" fontId="0" fillId="2" borderId="22" xfId="1" applyNumberFormat="1" applyFont="1" applyFill="1" applyBorder="1" applyAlignment="1">
      <alignment horizontal="center" vertical="center" shrinkToFit="1"/>
    </xf>
    <xf numFmtId="176" fontId="0" fillId="2" borderId="20" xfId="1" applyNumberFormat="1" applyFont="1" applyFill="1" applyBorder="1" applyAlignment="1">
      <alignment horizontal="center" vertical="center" shrinkToFit="1"/>
    </xf>
    <xf numFmtId="0" fontId="0" fillId="2" borderId="19" xfId="0" applyFill="1" applyBorder="1" applyAlignment="1">
      <alignment vertical="center" shrinkToFit="1"/>
    </xf>
    <xf numFmtId="0" fontId="0" fillId="2" borderId="18" xfId="0" applyFill="1" applyBorder="1" applyAlignment="1">
      <alignment horizontal="center" vertical="center" shrinkToFit="1"/>
    </xf>
    <xf numFmtId="9" fontId="0" fillId="2" borderId="29" xfId="2" applyFont="1" applyFill="1" applyBorder="1" applyAlignment="1">
      <alignment horizontal="center" vertical="center" shrinkToFit="1"/>
    </xf>
    <xf numFmtId="0" fontId="0" fillId="0" borderId="24" xfId="0" applyBorder="1" applyAlignment="1">
      <alignment horizontal="center" vertical="center" shrinkToFit="1"/>
    </xf>
    <xf numFmtId="38" fontId="0" fillId="0" borderId="2" xfId="1" applyFont="1" applyBorder="1" applyAlignment="1">
      <alignment horizontal="center" vertical="center" shrinkToFit="1"/>
    </xf>
    <xf numFmtId="40" fontId="0" fillId="2" borderId="19" xfId="1" applyNumberFormat="1" applyFont="1" applyFill="1" applyBorder="1" applyAlignment="1">
      <alignment horizontal="center" vertical="center" shrinkToFit="1"/>
    </xf>
    <xf numFmtId="38" fontId="0" fillId="0" borderId="9" xfId="1" applyFont="1" applyFill="1" applyBorder="1" applyAlignment="1">
      <alignment horizontal="center" vertical="center" shrinkToFit="1"/>
    </xf>
    <xf numFmtId="38" fontId="0" fillId="0" borderId="17" xfId="1" applyFont="1" applyBorder="1" applyAlignment="1">
      <alignment horizontal="center" vertical="center" shrinkToFit="1"/>
    </xf>
    <xf numFmtId="38" fontId="0" fillId="0" borderId="13" xfId="1" applyFont="1" applyBorder="1" applyAlignment="1">
      <alignment horizontal="center" vertical="center" shrinkToFit="1"/>
    </xf>
    <xf numFmtId="38" fontId="0" fillId="2" borderId="29" xfId="1" applyFont="1" applyFill="1" applyBorder="1" applyAlignment="1">
      <alignment horizontal="center" vertical="center" shrinkToFit="1"/>
    </xf>
    <xf numFmtId="40" fontId="0" fillId="0" borderId="2" xfId="1" applyNumberFormat="1" applyFont="1" applyBorder="1" applyAlignment="1">
      <alignment horizontal="center" vertical="center" shrinkToFit="1"/>
    </xf>
    <xf numFmtId="0" fontId="12" fillId="0" borderId="0" xfId="0" applyFont="1" applyAlignment="1">
      <alignment horizontal="center" vertical="center" shrinkToFit="1"/>
    </xf>
    <xf numFmtId="9" fontId="13" fillId="0" borderId="0" xfId="2" applyFont="1" applyAlignment="1">
      <alignment horizontal="right" vertical="center" shrinkToFit="1"/>
    </xf>
    <xf numFmtId="0" fontId="13" fillId="0" borderId="0" xfId="0" applyFont="1" applyAlignment="1">
      <alignment horizontal="right" vertical="center" shrinkToFit="1"/>
    </xf>
    <xf numFmtId="0" fontId="0" fillId="0" borderId="2" xfId="1" applyNumberFormat="1" applyFont="1" applyFill="1" applyBorder="1" applyAlignment="1">
      <alignment horizontal="center" vertical="center" shrinkToFit="1"/>
    </xf>
    <xf numFmtId="0" fontId="0" fillId="0" borderId="2" xfId="1" applyNumberFormat="1" applyFont="1" applyBorder="1" applyAlignment="1">
      <alignment horizontal="center" vertical="center" shrinkToFit="1"/>
    </xf>
    <xf numFmtId="38" fontId="14" fillId="0" borderId="1" xfId="1" applyFont="1" applyBorder="1" applyAlignment="1">
      <alignment horizontal="center" vertical="center" shrinkToFit="1"/>
    </xf>
    <xf numFmtId="0" fontId="0" fillId="3" borderId="9" xfId="0" applyFill="1" applyBorder="1" applyAlignment="1">
      <alignment horizontal="center" vertical="center" shrinkToFit="1"/>
    </xf>
    <xf numFmtId="0" fontId="0" fillId="3" borderId="25"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0" xfId="0" applyFill="1" applyAlignment="1">
      <alignment horizontal="center" vertical="center" shrinkToFit="1"/>
    </xf>
    <xf numFmtId="0" fontId="0" fillId="3" borderId="30" xfId="0" applyFill="1" applyBorder="1" applyAlignment="1">
      <alignment horizontal="center" vertical="center" shrinkToFit="1"/>
    </xf>
    <xf numFmtId="9" fontId="0" fillId="3" borderId="27" xfId="2" applyFont="1" applyFill="1" applyBorder="1" applyAlignment="1">
      <alignment horizontal="center" vertical="center" shrinkToFit="1"/>
    </xf>
    <xf numFmtId="38" fontId="0" fillId="3" borderId="0" xfId="1" applyFont="1" applyFill="1" applyBorder="1" applyAlignment="1">
      <alignment horizontal="center" vertical="center" shrinkToFit="1"/>
    </xf>
    <xf numFmtId="38" fontId="0" fillId="3" borderId="30" xfId="1" applyFont="1" applyFill="1" applyBorder="1" applyAlignment="1">
      <alignment horizontal="center" vertical="center" shrinkToFit="1"/>
    </xf>
    <xf numFmtId="38" fontId="0" fillId="3" borderId="0" xfId="0" applyNumberFormat="1" applyFill="1" applyAlignment="1">
      <alignment horizontal="center" vertical="center" shrinkToFit="1"/>
    </xf>
    <xf numFmtId="38" fontId="0" fillId="3" borderId="30" xfId="0" applyNumberFormat="1" applyFill="1" applyBorder="1" applyAlignment="1">
      <alignment horizontal="center" vertical="center" shrinkToFit="1"/>
    </xf>
    <xf numFmtId="9" fontId="0" fillId="3" borderId="10" xfId="0" applyNumberFormat="1" applyFill="1" applyBorder="1" applyAlignment="1">
      <alignment horizontal="center" vertical="center" shrinkToFit="1"/>
    </xf>
    <xf numFmtId="38" fontId="0" fillId="3" borderId="7" xfId="0" applyNumberForma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0" xfId="0" applyFill="1" applyAlignment="1">
      <alignment horizontal="center" vertical="center" shrinkToFit="1"/>
    </xf>
    <xf numFmtId="0" fontId="0" fillId="4" borderId="30" xfId="0" applyFill="1" applyBorder="1" applyAlignment="1">
      <alignment horizontal="center" vertical="center" shrinkToFit="1"/>
    </xf>
    <xf numFmtId="9" fontId="0" fillId="4" borderId="27" xfId="2" applyFont="1" applyFill="1" applyBorder="1" applyAlignment="1">
      <alignment horizontal="center" vertical="center" shrinkToFit="1"/>
    </xf>
    <xf numFmtId="38" fontId="0" fillId="4" borderId="0" xfId="1" applyFont="1" applyFill="1" applyBorder="1" applyAlignment="1">
      <alignment horizontal="center" vertical="center" shrinkToFit="1"/>
    </xf>
    <xf numFmtId="38" fontId="0" fillId="4" borderId="30" xfId="1" applyFont="1" applyFill="1" applyBorder="1" applyAlignment="1">
      <alignment horizontal="center" vertical="center" shrinkToFit="1"/>
    </xf>
    <xf numFmtId="38" fontId="0" fillId="4" borderId="0" xfId="0" applyNumberFormat="1" applyFill="1" applyAlignment="1">
      <alignment horizontal="center" vertical="center" shrinkToFit="1"/>
    </xf>
    <xf numFmtId="38" fontId="0" fillId="4" borderId="30" xfId="0" applyNumberFormat="1" applyFill="1" applyBorder="1" applyAlignment="1">
      <alignment horizontal="center" vertical="center" shrinkToFit="1"/>
    </xf>
    <xf numFmtId="9" fontId="0" fillId="4" borderId="10" xfId="0" applyNumberFormat="1" applyFill="1" applyBorder="1" applyAlignment="1">
      <alignment horizontal="center" vertical="center" shrinkToFit="1"/>
    </xf>
    <xf numFmtId="38" fontId="0" fillId="4" borderId="7" xfId="0" applyNumberFormat="1" applyFill="1" applyBorder="1" applyAlignment="1">
      <alignment horizontal="center" vertical="center" shrinkToFit="1"/>
    </xf>
    <xf numFmtId="0" fontId="0" fillId="4" borderId="7" xfId="0" applyFill="1" applyBorder="1" applyAlignment="1">
      <alignment horizontal="center" vertical="center" shrinkToFit="1"/>
    </xf>
    <xf numFmtId="0" fontId="0" fillId="4" borderId="1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7"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25"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0" xfId="0" applyFill="1" applyAlignment="1">
      <alignment horizontal="center" vertical="center" shrinkToFit="1"/>
    </xf>
    <xf numFmtId="38" fontId="0" fillId="5" borderId="10" xfId="1" applyFont="1" applyFill="1" applyBorder="1" applyAlignment="1">
      <alignment horizontal="center" vertical="center" shrinkToFit="1"/>
    </xf>
    <xf numFmtId="38" fontId="0" fillId="5" borderId="7" xfId="1" applyFont="1" applyFill="1" applyBorder="1" applyAlignment="1">
      <alignment horizontal="center" vertical="center" shrinkToFit="1"/>
    </xf>
    <xf numFmtId="0" fontId="11" fillId="0" borderId="2" xfId="0" applyFont="1" applyBorder="1" applyAlignment="1">
      <alignment horizontal="center" vertical="center" shrinkToFit="1"/>
    </xf>
    <xf numFmtId="38" fontId="12" fillId="2" borderId="22" xfId="1" applyFont="1" applyFill="1" applyBorder="1" applyAlignment="1">
      <alignment horizontal="center" vertical="center" shrinkToFit="1"/>
    </xf>
    <xf numFmtId="177" fontId="16" fillId="0" borderId="0" xfId="1" applyNumberFormat="1" applyFont="1" applyFill="1" applyBorder="1" applyAlignment="1">
      <alignment vertical="center"/>
    </xf>
    <xf numFmtId="40" fontId="0" fillId="2" borderId="34" xfId="1" applyNumberFormat="1" applyFont="1" applyFill="1" applyBorder="1" applyAlignment="1">
      <alignment horizontal="center" vertical="center" shrinkToFit="1"/>
    </xf>
    <xf numFmtId="40" fontId="0" fillId="2" borderId="35" xfId="1" applyNumberFormat="1" applyFont="1" applyFill="1" applyBorder="1" applyAlignment="1">
      <alignment horizontal="center" vertical="center" shrinkToFit="1"/>
    </xf>
    <xf numFmtId="38" fontId="0" fillId="2" borderId="35" xfId="1" applyFont="1" applyFill="1" applyBorder="1" applyAlignment="1">
      <alignment horizontal="center" vertical="center" shrinkToFit="1"/>
    </xf>
    <xf numFmtId="38" fontId="12" fillId="2" borderId="35" xfId="1" applyFont="1" applyFill="1" applyBorder="1" applyAlignment="1">
      <alignment horizontal="center" vertical="center" shrinkToFit="1"/>
    </xf>
    <xf numFmtId="179" fontId="16" fillId="3" borderId="1" xfId="1" applyNumberFormat="1" applyFont="1" applyFill="1" applyBorder="1" applyAlignment="1">
      <alignment vertical="center" shrinkToFit="1"/>
    </xf>
    <xf numFmtId="179" fontId="16" fillId="3" borderId="1" xfId="1" applyNumberFormat="1" applyFont="1" applyFill="1" applyBorder="1" applyAlignment="1">
      <alignment vertical="center"/>
    </xf>
    <xf numFmtId="0" fontId="0" fillId="0" borderId="0" xfId="0" applyAlignment="1">
      <alignment vertical="center"/>
    </xf>
    <xf numFmtId="0" fontId="18" fillId="0" borderId="0" xfId="0" applyFont="1" applyAlignment="1">
      <alignment vertical="center"/>
    </xf>
    <xf numFmtId="0" fontId="22" fillId="0" borderId="0" xfId="0" applyFont="1" applyAlignment="1">
      <alignment vertical="center"/>
    </xf>
    <xf numFmtId="0" fontId="17" fillId="0" borderId="0" xfId="0" applyFont="1" applyAlignment="1">
      <alignment vertical="center"/>
    </xf>
    <xf numFmtId="176" fontId="16" fillId="0" borderId="3" xfId="1" applyNumberFormat="1" applyFont="1" applyFill="1" applyBorder="1">
      <alignment vertical="center"/>
    </xf>
    <xf numFmtId="180" fontId="0" fillId="0" borderId="3" xfId="0" applyNumberFormat="1" applyBorder="1" applyAlignment="1">
      <alignment vertical="center"/>
    </xf>
    <xf numFmtId="9" fontId="16" fillId="0" borderId="0" xfId="0" applyNumberFormat="1" applyFont="1" applyAlignment="1">
      <alignment horizontal="center" vertical="center" shrinkToFit="1"/>
    </xf>
    <xf numFmtId="0" fontId="22" fillId="0" borderId="0" xfId="0" applyFont="1" applyAlignment="1">
      <alignment horizontal="center" vertical="center" shrinkToFit="1"/>
    </xf>
    <xf numFmtId="181" fontId="0" fillId="0" borderId="11" xfId="0" applyNumberFormat="1" applyBorder="1" applyAlignment="1">
      <alignment vertical="center"/>
    </xf>
    <xf numFmtId="0" fontId="25" fillId="4" borderId="25" xfId="0" applyFont="1" applyFill="1" applyBorder="1" applyAlignment="1">
      <alignment horizontal="center" vertical="center"/>
    </xf>
    <xf numFmtId="0" fontId="25" fillId="2" borderId="25" xfId="0" applyFont="1" applyFill="1" applyBorder="1" applyAlignment="1">
      <alignment horizontal="left" vertical="center"/>
    </xf>
    <xf numFmtId="0" fontId="25" fillId="5" borderId="25" xfId="0" applyFont="1" applyFill="1" applyBorder="1" applyAlignment="1">
      <alignment horizontal="left" vertical="center"/>
    </xf>
    <xf numFmtId="40" fontId="0" fillId="2" borderId="36" xfId="1" applyNumberFormat="1" applyFont="1" applyFill="1" applyBorder="1" applyAlignment="1">
      <alignment horizontal="center" vertical="center" shrinkToFit="1"/>
    </xf>
    <xf numFmtId="185" fontId="0" fillId="0" borderId="3" xfId="0" applyNumberFormat="1" applyBorder="1" applyAlignment="1">
      <alignment vertical="center"/>
    </xf>
    <xf numFmtId="38" fontId="23" fillId="0" borderId="1" xfId="1" applyFont="1" applyBorder="1" applyAlignment="1">
      <alignment horizontal="center" vertical="center" shrinkToFit="1"/>
    </xf>
    <xf numFmtId="0" fontId="27" fillId="6" borderId="37" xfId="0" applyFont="1" applyFill="1" applyBorder="1" applyAlignment="1">
      <alignment horizontal="center" vertical="center" shrinkToFit="1"/>
    </xf>
    <xf numFmtId="0" fontId="24" fillId="6" borderId="16" xfId="0" applyFont="1" applyFill="1" applyBorder="1" applyAlignment="1">
      <alignment horizontal="center" vertical="center" shrinkToFit="1"/>
    </xf>
    <xf numFmtId="0" fontId="24" fillId="6" borderId="39" xfId="0" applyFont="1" applyFill="1" applyBorder="1" applyAlignment="1">
      <alignment horizontal="center" vertical="center" shrinkToFit="1"/>
    </xf>
    <xf numFmtId="38" fontId="23" fillId="0" borderId="2" xfId="1" applyFont="1" applyBorder="1" applyAlignment="1">
      <alignment horizontal="center" vertical="center" shrinkToFit="1"/>
    </xf>
    <xf numFmtId="185" fontId="0" fillId="0" borderId="11" xfId="0" applyNumberFormat="1" applyBorder="1" applyAlignment="1">
      <alignment vertical="center"/>
    </xf>
    <xf numFmtId="40" fontId="0" fillId="2" borderId="41"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shrinkToFit="1"/>
    </xf>
    <xf numFmtId="38" fontId="0" fillId="0" borderId="1" xfId="0" applyNumberFormat="1" applyBorder="1" applyAlignment="1">
      <alignment horizontal="center" vertical="center" shrinkToFit="1"/>
    </xf>
    <xf numFmtId="38" fontId="0" fillId="4" borderId="1" xfId="1" applyFont="1" applyFill="1" applyBorder="1" applyAlignment="1">
      <alignment horizontal="center" vertical="center" shrinkToFit="1"/>
    </xf>
    <xf numFmtId="38" fontId="0" fillId="4" borderId="2" xfId="1" applyFont="1" applyFill="1" applyBorder="1" applyAlignment="1">
      <alignment horizontal="center" vertical="center" shrinkToFit="1"/>
    </xf>
    <xf numFmtId="38" fontId="0" fillId="2" borderId="19" xfId="0" applyNumberFormat="1" applyFill="1" applyBorder="1" applyAlignment="1">
      <alignment horizontal="center" vertical="center" shrinkToFit="1"/>
    </xf>
    <xf numFmtId="181" fontId="0" fillId="0" borderId="0" xfId="0" applyNumberFormat="1" applyAlignment="1">
      <alignment horizontal="center" vertical="center" shrinkToFit="1"/>
    </xf>
    <xf numFmtId="182" fontId="4" fillId="6" borderId="42" xfId="3" applyNumberFormat="1" applyFill="1" applyBorder="1" applyAlignment="1">
      <alignment horizontal="center" vertical="center" shrinkToFit="1"/>
    </xf>
    <xf numFmtId="9" fontId="0" fillId="6" borderId="38" xfId="4" applyFont="1" applyFill="1" applyBorder="1" applyAlignment="1">
      <alignment vertical="center" shrinkToFit="1"/>
    </xf>
    <xf numFmtId="182" fontId="4" fillId="6" borderId="5" xfId="3" applyNumberFormat="1" applyFill="1" applyBorder="1" applyAlignment="1">
      <alignment horizontal="center" vertical="center" shrinkToFit="1"/>
    </xf>
    <xf numFmtId="9" fontId="0" fillId="6" borderId="12" xfId="4" applyFont="1" applyFill="1" applyBorder="1" applyAlignment="1">
      <alignment vertical="center" shrinkToFit="1"/>
    </xf>
    <xf numFmtId="183" fontId="4" fillId="6" borderId="5" xfId="3" applyNumberFormat="1" applyFill="1" applyBorder="1" applyAlignment="1">
      <alignment horizontal="center" vertical="center" shrinkToFit="1"/>
    </xf>
    <xf numFmtId="184" fontId="4" fillId="6" borderId="43" xfId="3" applyNumberFormat="1" applyFill="1" applyBorder="1" applyAlignment="1">
      <alignment horizontal="center" vertical="center" shrinkToFit="1"/>
    </xf>
    <xf numFmtId="9" fontId="0" fillId="6" borderId="40" xfId="4" applyFont="1" applyFill="1" applyBorder="1" applyAlignment="1">
      <alignment vertical="center" shrinkToFit="1"/>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38" fontId="0" fillId="0" borderId="11" xfId="1" applyFont="1" applyBorder="1" applyAlignment="1">
      <alignment horizontal="center" vertical="center" shrinkToFit="1"/>
    </xf>
    <xf numFmtId="38" fontId="14" fillId="0" borderId="11" xfId="1" applyFont="1" applyBorder="1" applyAlignment="1">
      <alignment horizontal="center" vertical="center" shrinkToFit="1"/>
    </xf>
    <xf numFmtId="38" fontId="0" fillId="0" borderId="30" xfId="1" applyFont="1" applyBorder="1" applyAlignment="1">
      <alignment horizontal="center" vertical="center" shrinkToFit="1"/>
    </xf>
    <xf numFmtId="40" fontId="0" fillId="2" borderId="29" xfId="1" applyNumberFormat="1" applyFont="1" applyFill="1" applyBorder="1" applyAlignment="1">
      <alignment horizontal="center" vertical="center" shrinkToFit="1"/>
    </xf>
    <xf numFmtId="38" fontId="0" fillId="0" borderId="44" xfId="1" applyFont="1" applyBorder="1" applyAlignment="1">
      <alignment horizontal="center" vertical="center" shrinkToFit="1"/>
    </xf>
    <xf numFmtId="38" fontId="12" fillId="2" borderId="19" xfId="1" applyFont="1" applyFill="1" applyBorder="1" applyAlignment="1">
      <alignment horizontal="center" vertical="center" shrinkToFit="1"/>
    </xf>
    <xf numFmtId="38" fontId="8" fillId="2" borderId="19" xfId="1" applyFont="1" applyFill="1" applyBorder="1" applyAlignment="1">
      <alignment horizontal="center" vertical="center" shrinkToFit="1"/>
    </xf>
    <xf numFmtId="0" fontId="0" fillId="0" borderId="45" xfId="0" applyBorder="1" applyAlignment="1">
      <alignment horizontal="center" vertical="center" shrinkToFit="1"/>
    </xf>
    <xf numFmtId="55" fontId="23" fillId="0" borderId="25" xfId="0" applyNumberFormat="1" applyFont="1" applyBorder="1" applyAlignment="1">
      <alignment horizontal="center" vertical="center"/>
    </xf>
    <xf numFmtId="0" fontId="0" fillId="0" borderId="47" xfId="0" applyBorder="1" applyAlignment="1">
      <alignment horizontal="center" vertical="center" shrinkToFit="1"/>
    </xf>
    <xf numFmtId="0" fontId="0" fillId="0" borderId="46" xfId="0" applyBorder="1" applyAlignment="1">
      <alignment horizontal="center" vertical="center" shrinkToFit="1"/>
    </xf>
    <xf numFmtId="178" fontId="0" fillId="8" borderId="0" xfId="0" applyNumberFormat="1" applyFill="1" applyAlignment="1">
      <alignment horizontal="center" vertical="center" shrinkToFit="1"/>
    </xf>
    <xf numFmtId="9" fontId="0" fillId="8" borderId="0" xfId="0" applyNumberFormat="1" applyFill="1" applyAlignment="1">
      <alignment horizontal="center" vertical="center" shrinkToFit="1"/>
    </xf>
    <xf numFmtId="0" fontId="27" fillId="6" borderId="48" xfId="0" applyFont="1" applyFill="1" applyBorder="1" applyAlignment="1">
      <alignment horizontal="center" vertical="center" shrinkToFit="1"/>
    </xf>
    <xf numFmtId="0" fontId="24" fillId="6" borderId="6" xfId="0" applyFont="1" applyFill="1" applyBorder="1" applyAlignment="1">
      <alignment horizontal="center" vertical="center" shrinkToFit="1"/>
    </xf>
    <xf numFmtId="0" fontId="24" fillId="6" borderId="49" xfId="0" applyFont="1" applyFill="1" applyBorder="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center" shrinkToFit="1"/>
    </xf>
    <xf numFmtId="49" fontId="23" fillId="0" borderId="0" xfId="0" applyNumberFormat="1" applyFont="1" applyAlignment="1">
      <alignment horizontal="center" vertical="center" shrinkToFit="1"/>
    </xf>
    <xf numFmtId="49" fontId="23" fillId="8" borderId="50" xfId="0" applyNumberFormat="1" applyFont="1" applyFill="1" applyBorder="1" applyAlignment="1">
      <alignment horizontal="center" vertical="center" shrinkToFit="1"/>
    </xf>
    <xf numFmtId="0" fontId="0" fillId="0" borderId="51" xfId="0" applyBorder="1" applyAlignment="1">
      <alignment vertical="center" shrinkToFit="1"/>
    </xf>
    <xf numFmtId="9" fontId="0" fillId="0" borderId="51" xfId="2" applyFont="1" applyFill="1" applyBorder="1" applyAlignment="1">
      <alignment vertical="center" shrinkToFit="1"/>
    </xf>
    <xf numFmtId="0" fontId="0" fillId="0" borderId="52" xfId="0" applyBorder="1" applyAlignment="1">
      <alignment vertical="center" shrinkToFit="1"/>
    </xf>
    <xf numFmtId="178" fontId="0" fillId="3" borderId="1" xfId="0" applyNumberFormat="1" applyFill="1" applyBorder="1" applyAlignment="1">
      <alignment horizontal="center" vertical="center" shrinkToFit="1"/>
    </xf>
    <xf numFmtId="0" fontId="0" fillId="3" borderId="1" xfId="0" applyFill="1" applyBorder="1" applyAlignment="1">
      <alignment horizontal="center" vertical="center" shrinkToFit="1"/>
    </xf>
    <xf numFmtId="38" fontId="0" fillId="2" borderId="7" xfId="0" applyNumberFormat="1" applyFill="1" applyBorder="1" applyAlignment="1">
      <alignment horizontal="center" vertical="center" shrinkToFit="1"/>
    </xf>
    <xf numFmtId="38" fontId="0" fillId="5" borderId="7" xfId="0" applyNumberFormat="1" applyFill="1" applyBorder="1" applyAlignment="1">
      <alignment horizontal="center" vertical="center" shrinkToFit="1"/>
    </xf>
    <xf numFmtId="0" fontId="11" fillId="2" borderId="30" xfId="0" applyFont="1" applyFill="1" applyBorder="1" applyAlignment="1">
      <alignment horizontal="center" vertical="center" shrinkToFit="1"/>
    </xf>
    <xf numFmtId="38" fontId="17" fillId="2" borderId="11" xfId="0" applyNumberFormat="1" applyFont="1" applyFill="1" applyBorder="1" applyAlignment="1">
      <alignment horizontal="center" vertical="center" shrinkToFit="1"/>
    </xf>
    <xf numFmtId="0" fontId="11" fillId="5" borderId="30" xfId="0" applyFont="1" applyFill="1" applyBorder="1" applyAlignment="1">
      <alignment horizontal="center" vertical="center" shrinkToFit="1"/>
    </xf>
    <xf numFmtId="38" fontId="17" fillId="5" borderId="11" xfId="0" applyNumberFormat="1" applyFont="1" applyFill="1" applyBorder="1" applyAlignment="1">
      <alignment horizontal="center" vertical="center" shrinkToFit="1"/>
    </xf>
    <xf numFmtId="0" fontId="0" fillId="0" borderId="1" xfId="0" applyBorder="1" applyAlignment="1">
      <alignment horizontal="center" vertical="center" wrapText="1" shrinkToFit="1"/>
    </xf>
    <xf numFmtId="0" fontId="6" fillId="0" borderId="0" xfId="0" applyFont="1" applyAlignment="1">
      <alignment horizontal="center" vertical="center" shrinkToFit="1"/>
    </xf>
    <xf numFmtId="0" fontId="11" fillId="8" borderId="2" xfId="0" applyFont="1" applyFill="1" applyBorder="1" applyAlignment="1">
      <alignment horizontal="left" vertical="center" shrinkToFit="1"/>
    </xf>
    <xf numFmtId="0" fontId="17" fillId="8" borderId="2" xfId="0" applyFont="1" applyFill="1" applyBorder="1" applyAlignment="1">
      <alignment horizontal="left" vertical="center" shrinkToFit="1"/>
    </xf>
    <xf numFmtId="0" fontId="0" fillId="8" borderId="19" xfId="0" applyFill="1" applyBorder="1" applyAlignment="1">
      <alignment horizontal="center" vertical="center" shrinkToFit="1"/>
    </xf>
    <xf numFmtId="40" fontId="0" fillId="0" borderId="1" xfId="1" applyNumberFormat="1" applyFont="1" applyFill="1" applyBorder="1" applyAlignment="1">
      <alignment horizontal="center" vertical="center" shrinkToFit="1"/>
    </xf>
    <xf numFmtId="40" fontId="0" fillId="0" borderId="2" xfId="1" applyNumberFormat="1" applyFont="1" applyFill="1" applyBorder="1" applyAlignment="1">
      <alignment horizontal="center" vertical="center" shrinkToFit="1"/>
    </xf>
    <xf numFmtId="38" fontId="0" fillId="0" borderId="1" xfId="1" applyFont="1" applyFill="1" applyBorder="1" applyAlignment="1">
      <alignment horizontal="center" vertical="center" shrinkToFit="1"/>
    </xf>
    <xf numFmtId="186" fontId="0" fillId="0" borderId="11" xfId="1" applyNumberFormat="1" applyFont="1" applyFill="1" applyBorder="1" applyAlignment="1">
      <alignment horizontal="center" vertical="center" shrinkToFit="1"/>
    </xf>
    <xf numFmtId="38" fontId="23" fillId="0" borderId="1" xfId="1" applyFont="1" applyFill="1" applyBorder="1" applyAlignment="1">
      <alignment horizontal="center" vertical="center" shrinkToFit="1"/>
    </xf>
    <xf numFmtId="186" fontId="23" fillId="0" borderId="11" xfId="1" applyNumberFormat="1" applyFont="1" applyFill="1" applyBorder="1" applyAlignment="1">
      <alignment horizontal="center" vertical="center" shrinkToFit="1"/>
    </xf>
    <xf numFmtId="38" fontId="14" fillId="0" borderId="1" xfId="1" applyFont="1" applyFill="1" applyBorder="1" applyAlignment="1">
      <alignment horizontal="center" vertical="center" shrinkToFit="1"/>
    </xf>
    <xf numFmtId="186" fontId="14" fillId="0" borderId="11" xfId="1" applyNumberFormat="1" applyFont="1" applyFill="1" applyBorder="1" applyAlignment="1">
      <alignment horizontal="center" vertical="center" shrinkToFit="1"/>
    </xf>
    <xf numFmtId="38" fontId="0" fillId="0" borderId="44" xfId="1" applyFont="1" applyFill="1" applyBorder="1" applyAlignment="1">
      <alignment horizontal="center" vertical="center" shrinkToFit="1"/>
    </xf>
    <xf numFmtId="186" fontId="0" fillId="0" borderId="44" xfId="1" applyNumberFormat="1" applyFont="1" applyFill="1" applyBorder="1" applyAlignment="1">
      <alignment horizontal="center" vertical="center" shrinkToFit="1"/>
    </xf>
    <xf numFmtId="186" fontId="8" fillId="2" borderId="19" xfId="1" applyNumberFormat="1" applyFont="1" applyFill="1" applyBorder="1" applyAlignment="1">
      <alignment horizontal="center" vertical="center" shrinkToFit="1"/>
    </xf>
    <xf numFmtId="0" fontId="10" fillId="7" borderId="1" xfId="0" applyFont="1" applyFill="1" applyBorder="1" applyAlignment="1">
      <alignment horizontal="center" vertical="center" wrapText="1" shrinkToFit="1"/>
    </xf>
    <xf numFmtId="38" fontId="23" fillId="7" borderId="1" xfId="1" applyFont="1" applyFill="1" applyBorder="1" applyAlignment="1">
      <alignment horizontal="center" vertical="center" shrinkToFit="1"/>
    </xf>
    <xf numFmtId="0" fontId="10" fillId="7" borderId="9" xfId="0" applyFont="1" applyFill="1" applyBorder="1" applyAlignment="1">
      <alignment horizontal="center" vertical="center" wrapText="1" shrinkToFit="1"/>
    </xf>
    <xf numFmtId="0" fontId="8" fillId="0" borderId="1" xfId="3" applyFont="1" applyBorder="1" applyAlignment="1">
      <alignment horizontal="center" vertical="center" shrinkToFit="1"/>
    </xf>
    <xf numFmtId="0" fontId="4" fillId="9" borderId="1" xfId="3" applyFill="1" applyBorder="1" applyAlignment="1" applyProtection="1">
      <alignment horizontal="center" vertical="center"/>
      <protection locked="0"/>
    </xf>
    <xf numFmtId="0" fontId="4" fillId="9" borderId="1" xfId="3" applyFill="1" applyBorder="1" applyAlignment="1" applyProtection="1">
      <alignment vertical="center"/>
      <protection locked="0"/>
    </xf>
    <xf numFmtId="0" fontId="8" fillId="0" borderId="3" xfId="3" applyFont="1" applyBorder="1" applyAlignment="1">
      <alignment horizontal="center" vertical="center" shrinkToFit="1"/>
    </xf>
    <xf numFmtId="0" fontId="4" fillId="10" borderId="3" xfId="3" applyFill="1" applyBorder="1" applyAlignment="1" applyProtection="1">
      <alignment vertical="center"/>
      <protection locked="0"/>
    </xf>
    <xf numFmtId="38" fontId="23" fillId="11" borderId="3" xfId="7" applyFont="1" applyFill="1" applyBorder="1" applyAlignment="1">
      <alignment vertical="center" shrinkToFit="1"/>
    </xf>
    <xf numFmtId="38" fontId="23" fillId="0" borderId="3" xfId="7" applyFont="1" applyFill="1" applyBorder="1" applyAlignment="1">
      <alignment vertical="center" shrinkToFit="1"/>
    </xf>
    <xf numFmtId="0" fontId="8" fillId="0" borderId="0" xfId="3" applyFont="1" applyFill="1" applyBorder="1" applyAlignment="1">
      <alignment horizontal="center" vertical="center" shrinkToFit="1"/>
    </xf>
    <xf numFmtId="0" fontId="8" fillId="12" borderId="1" xfId="3" applyFont="1" applyFill="1" applyBorder="1" applyAlignment="1">
      <alignment horizontal="center" vertical="center" shrinkToFit="1"/>
    </xf>
    <xf numFmtId="0" fontId="8" fillId="0" borderId="0" xfId="3" applyFont="1" applyAlignment="1">
      <alignment horizontal="center" vertical="center" shrinkToFit="1"/>
    </xf>
    <xf numFmtId="0" fontId="4" fillId="0" borderId="0" xfId="3" applyFill="1" applyBorder="1" applyAlignment="1" applyProtection="1">
      <alignment vertical="center"/>
      <protection locked="0"/>
    </xf>
    <xf numFmtId="0" fontId="4" fillId="10" borderId="1" xfId="3" applyFill="1" applyBorder="1" applyAlignment="1" applyProtection="1">
      <alignment vertical="center"/>
      <protection locked="0"/>
    </xf>
    <xf numFmtId="38" fontId="8" fillId="12" borderId="1" xfId="3" applyNumberFormat="1" applyFont="1" applyFill="1" applyBorder="1" applyAlignment="1">
      <alignment horizontal="center" vertical="center" shrinkToFit="1"/>
    </xf>
    <xf numFmtId="0" fontId="4" fillId="12" borderId="1" xfId="3" applyFill="1" applyBorder="1" applyAlignment="1" applyProtection="1">
      <alignment horizontal="center" vertical="center"/>
      <protection locked="0"/>
    </xf>
    <xf numFmtId="0" fontId="4" fillId="0" borderId="0" xfId="3" applyFill="1" applyBorder="1" applyAlignment="1" applyProtection="1">
      <alignment horizontal="center" vertical="center"/>
      <protection locked="0"/>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3" xfId="0" applyBorder="1" applyAlignment="1">
      <alignment horizontal="center" vertical="center" wrapText="1" shrinkToFit="1"/>
    </xf>
    <xf numFmtId="0" fontId="25" fillId="3" borderId="25" xfId="0" applyFont="1" applyFill="1" applyBorder="1" applyAlignment="1">
      <alignment horizontal="center" vertical="center" shrinkToFit="1"/>
    </xf>
    <xf numFmtId="0" fontId="26" fillId="3" borderId="25" xfId="0" applyFont="1" applyFill="1" applyBorder="1" applyAlignment="1">
      <alignment horizontal="center" vertical="center"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5" fillId="7" borderId="1" xfId="0" applyFont="1" applyFill="1" applyBorder="1" applyAlignment="1">
      <alignment horizontal="center" vertical="center" wrapText="1" shrinkToFit="1"/>
    </xf>
    <xf numFmtId="0" fontId="6" fillId="7" borderId="1" xfId="0" applyFont="1" applyFill="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0" borderId="6" xfId="0" applyBorder="1" applyAlignment="1">
      <alignment horizontal="center" vertical="center" wrapText="1" shrinkToFit="1"/>
    </xf>
    <xf numFmtId="0" fontId="0" fillId="0" borderId="6" xfId="0" applyBorder="1" applyAlignment="1">
      <alignment horizontal="center" vertical="center" shrinkToFit="1"/>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7" borderId="2" xfId="0"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3" xfId="0" applyFill="1" applyBorder="1" applyAlignment="1">
      <alignment horizontal="center" vertical="center" wrapText="1" shrinkToFit="1"/>
    </xf>
    <xf numFmtId="0" fontId="0" fillId="0" borderId="13" xfId="0" applyBorder="1" applyAlignment="1">
      <alignment horizontal="center" vertical="center" wrapText="1" shrinkToFit="1"/>
    </xf>
    <xf numFmtId="0" fontId="0" fillId="0" borderId="15" xfId="0" applyBorder="1" applyAlignment="1">
      <alignment horizontal="center" vertical="center" wrapText="1" shrinkToFit="1"/>
    </xf>
    <xf numFmtId="0" fontId="29" fillId="0" borderId="0" xfId="3" applyFont="1" applyAlignment="1">
      <alignment horizontal="center" vertical="center" shrinkToFi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0" fillId="0" borderId="14"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21" xfId="0" applyBorder="1" applyAlignment="1">
      <alignment horizontal="center" vertical="center" wrapText="1" shrinkToFit="1"/>
    </xf>
    <xf numFmtId="0" fontId="5"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0" fillId="0" borderId="5" xfId="0" applyBorder="1" applyAlignment="1">
      <alignment horizontal="center" vertical="center"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24" xfId="0" applyBorder="1" applyAlignment="1">
      <alignment horizontal="center" vertical="center" wrapText="1" shrinkToFit="1"/>
    </xf>
    <xf numFmtId="0" fontId="0" fillId="8" borderId="2" xfId="0" applyFill="1" applyBorder="1" applyAlignment="1">
      <alignment horizontal="center" vertical="center" wrapText="1"/>
    </xf>
    <xf numFmtId="0" fontId="0" fillId="8" borderId="4" xfId="0" applyFill="1" applyBorder="1" applyAlignment="1">
      <alignment horizontal="center" vertical="center" wrapText="1"/>
    </xf>
    <xf numFmtId="0" fontId="0" fillId="8" borderId="3" xfId="0" applyFill="1" applyBorder="1" applyAlignment="1">
      <alignment horizontal="center" vertical="center" wrapText="1"/>
    </xf>
    <xf numFmtId="0" fontId="0" fillId="3" borderId="5"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6" xfId="0" applyFill="1" applyBorder="1" applyAlignment="1">
      <alignment horizontal="center" vertical="center" shrinkToFit="1"/>
    </xf>
    <xf numFmtId="0" fontId="0" fillId="0" borderId="9"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9" xfId="0" applyBorder="1" applyAlignment="1">
      <alignment horizontal="center" vertical="center" shrinkToFit="1"/>
    </xf>
    <xf numFmtId="0" fontId="0" fillId="0" borderId="25"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40" fontId="0" fillId="0" borderId="2" xfId="1" applyNumberFormat="1" applyFont="1" applyBorder="1" applyAlignment="1">
      <alignment horizontal="center" vertical="center" shrinkToFit="1"/>
    </xf>
    <xf numFmtId="40" fontId="0" fillId="0" borderId="3" xfId="1" applyNumberFormat="1" applyFont="1" applyBorder="1" applyAlignment="1">
      <alignment horizontal="center" vertical="center" shrinkToFit="1"/>
    </xf>
    <xf numFmtId="40" fontId="0" fillId="0" borderId="4" xfId="1" applyNumberFormat="1" applyFont="1" applyBorder="1" applyAlignment="1">
      <alignment horizontal="center" vertical="center" shrinkToFit="1"/>
    </xf>
  </cellXfs>
  <cellStyles count="8">
    <cellStyle name="パーセント" xfId="2" builtinId="5"/>
    <cellStyle name="パーセント 2" xfId="4"/>
    <cellStyle name="桁区切り" xfId="1" builtinId="6"/>
    <cellStyle name="桁区切り 2" xfId="6"/>
    <cellStyle name="桁区切り 2 2" xfId="7"/>
    <cellStyle name="標準" xfId="0" builtinId="0"/>
    <cellStyle name="標準 2" xfId="3"/>
    <cellStyle name="標準 2 2" xfId="5"/>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3:DG67"/>
  <sheetViews>
    <sheetView tabSelected="1" view="pageBreakPreview" topLeftCell="G1" zoomScale="76" zoomScaleNormal="80" zoomScaleSheetLayoutView="76" workbookViewId="0">
      <selection activeCell="CX1" sqref="CX1"/>
    </sheetView>
  </sheetViews>
  <sheetFormatPr defaultColWidth="9" defaultRowHeight="19.5" customHeight="1" outlineLevelRow="1" outlineLevelCol="1"/>
  <cols>
    <col min="1" max="1" width="10.125" style="1" customWidth="1" outlineLevel="1"/>
    <col min="2" max="2" width="7.5" style="1" customWidth="1" outlineLevel="1"/>
    <col min="3" max="3" width="12" style="1" customWidth="1"/>
    <col min="4" max="4" width="12.625" style="1" customWidth="1" outlineLevel="1"/>
    <col min="5" max="5" width="8.375" style="1" customWidth="1" outlineLevel="1"/>
    <col min="6" max="6" width="13.25" style="1" customWidth="1" outlineLevel="1"/>
    <col min="7" max="7" width="13.125" style="1" customWidth="1" outlineLevel="1"/>
    <col min="8" max="8" width="12.5" style="1" customWidth="1"/>
    <col min="9" max="10" width="7.5" style="1" customWidth="1"/>
    <col min="11" max="11" width="10.125" style="1" customWidth="1"/>
    <col min="12" max="12" width="11.625" style="9" customWidth="1"/>
    <col min="13" max="13" width="11" style="9" customWidth="1"/>
    <col min="14" max="15" width="8.75" style="1" customWidth="1"/>
    <col min="16" max="17" width="11.25" style="1" customWidth="1"/>
    <col min="18" max="18" width="11.25" style="1" customWidth="1" outlineLevel="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75" style="1" customWidth="1" outlineLevel="1"/>
    <col min="25" max="25" width="11.25" style="1" customWidth="1" outlineLevel="1"/>
    <col min="26" max="31" width="8.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75" style="1" customWidth="1" outlineLevel="1"/>
    <col min="38" max="47" width="10.625" style="1" customWidth="1" outlineLevel="1"/>
    <col min="48" max="52" width="10.625" style="1" customWidth="1"/>
    <col min="53" max="53" width="15.25" style="1" customWidth="1"/>
    <col min="54" max="54" width="10.625" style="1" customWidth="1"/>
    <col min="55" max="62" width="10.625" style="1" customWidth="1" outlineLevel="1"/>
    <col min="63" max="63" width="11.75" style="1" customWidth="1" outlineLevel="1"/>
    <col min="64" max="66" width="10.625" style="1" customWidth="1" outlineLevel="1"/>
    <col min="67" max="69" width="10.5" style="1" customWidth="1" outlineLevel="1"/>
    <col min="70" max="70" width="9" style="1" customWidth="1" outlineLevel="1"/>
    <col min="71" max="102" width="10.625" style="1" customWidth="1" outlineLevel="1"/>
    <col min="103" max="107" width="10.625" style="1" customWidth="1"/>
    <col min="108" max="111" width="14.375" style="1" customWidth="1"/>
    <col min="112" max="16384" width="9" style="1"/>
  </cols>
  <sheetData>
    <row r="3" spans="1:111" ht="53.25" customHeight="1" thickBot="1">
      <c r="A3" s="230" t="s">
        <v>92</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19"/>
      <c r="AJ3" s="19"/>
      <c r="AK3" s="19"/>
      <c r="AL3" s="19"/>
      <c r="AM3" s="19"/>
      <c r="AN3" s="19"/>
      <c r="AO3" s="19"/>
      <c r="AP3" s="19"/>
      <c r="AQ3" s="19"/>
      <c r="AR3" s="19"/>
      <c r="AS3" s="19"/>
      <c r="AT3" s="19"/>
      <c r="AU3" s="19"/>
      <c r="AV3" s="19"/>
      <c r="AW3" s="10"/>
    </row>
    <row r="4" spans="1:111" ht="19.5" customHeight="1" outlineLevel="1">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05">
        <v>1.1499999999999999</v>
      </c>
      <c r="AK4" s="105">
        <v>0.7</v>
      </c>
      <c r="AL4" s="106" t="s">
        <v>54</v>
      </c>
      <c r="AM4" s="106"/>
      <c r="AN4" s="106"/>
      <c r="AO4" s="106" t="s">
        <v>71</v>
      </c>
      <c r="AP4" s="106"/>
      <c r="AQ4" s="106"/>
      <c r="AR4" s="106"/>
      <c r="AS4" s="106"/>
      <c r="AT4" s="106"/>
      <c r="AU4" s="106"/>
      <c r="AV4" s="106"/>
      <c r="AW4" s="106"/>
      <c r="AX4" s="106"/>
      <c r="AY4" s="106"/>
      <c r="AZ4" s="106"/>
      <c r="BC4" s="156"/>
      <c r="BD4" s="157" t="s">
        <v>106</v>
      </c>
      <c r="BE4" s="151" t="s">
        <v>65</v>
      </c>
      <c r="BF4" s="128">
        <v>20</v>
      </c>
      <c r="BG4" s="129">
        <v>1</v>
      </c>
      <c r="BI4" s="156"/>
      <c r="BJ4" s="157" t="s">
        <v>107</v>
      </c>
      <c r="BK4" s="114" t="s">
        <v>58</v>
      </c>
      <c r="BL4" s="128">
        <v>0</v>
      </c>
      <c r="BM4" s="129">
        <v>1</v>
      </c>
      <c r="BO4" s="156"/>
      <c r="BP4" s="157" t="s">
        <v>108</v>
      </c>
      <c r="BQ4" s="114" t="s">
        <v>58</v>
      </c>
      <c r="BR4" s="128">
        <v>0</v>
      </c>
      <c r="BS4" s="129">
        <v>1</v>
      </c>
      <c r="BU4" s="156"/>
      <c r="BV4" s="157" t="s">
        <v>109</v>
      </c>
      <c r="BW4" s="114" t="s">
        <v>58</v>
      </c>
      <c r="BX4" s="128">
        <v>0</v>
      </c>
      <c r="BY4" s="129">
        <v>1</v>
      </c>
      <c r="CA4" s="156"/>
      <c r="CB4" s="157" t="s">
        <v>110</v>
      </c>
      <c r="CC4" s="114" t="s">
        <v>58</v>
      </c>
      <c r="CD4" s="128">
        <v>0</v>
      </c>
      <c r="CE4" s="129">
        <v>1</v>
      </c>
      <c r="CG4" s="156"/>
      <c r="CH4" s="157" t="s">
        <v>111</v>
      </c>
      <c r="CI4" s="114" t="s">
        <v>58</v>
      </c>
      <c r="CJ4" s="128">
        <v>0</v>
      </c>
      <c r="CK4" s="129">
        <v>1</v>
      </c>
      <c r="CM4" s="156"/>
      <c r="CN4" s="157" t="s">
        <v>112</v>
      </c>
      <c r="CO4" s="114" t="s">
        <v>58</v>
      </c>
      <c r="CP4" s="128">
        <v>0</v>
      </c>
      <c r="CQ4" s="129">
        <v>1</v>
      </c>
      <c r="CS4" s="156"/>
      <c r="CT4" s="157" t="s">
        <v>113</v>
      </c>
      <c r="CU4" s="114" t="s">
        <v>58</v>
      </c>
      <c r="CV4" s="128">
        <v>0</v>
      </c>
      <c r="CW4" s="129">
        <v>1</v>
      </c>
      <c r="CY4" s="156"/>
      <c r="CZ4" s="157" t="s">
        <v>114</v>
      </c>
      <c r="DA4" s="114" t="s">
        <v>58</v>
      </c>
      <c r="DB4" s="128">
        <v>0</v>
      </c>
      <c r="DC4" s="129">
        <v>1</v>
      </c>
    </row>
    <row r="5" spans="1:111" ht="19.5" customHeight="1" outlineLevel="1">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05">
        <v>1.3</v>
      </c>
      <c r="AK5" s="105">
        <v>0.8</v>
      </c>
      <c r="AL5" s="106" t="s">
        <v>55</v>
      </c>
      <c r="AM5" s="106"/>
      <c r="AN5" s="106"/>
      <c r="AO5" s="106" t="s">
        <v>72</v>
      </c>
      <c r="AP5" s="106"/>
      <c r="AQ5" s="106"/>
      <c r="AR5" s="106"/>
      <c r="AS5" s="106"/>
      <c r="AT5" s="106"/>
      <c r="AU5" s="106"/>
      <c r="AV5" s="106"/>
      <c r="AW5" s="106"/>
      <c r="AX5" s="106"/>
      <c r="AY5" s="106"/>
      <c r="AZ5" s="106"/>
      <c r="BC5" s="154"/>
      <c r="BD5" s="158"/>
      <c r="BE5" s="152" t="s">
        <v>59</v>
      </c>
      <c r="BF5" s="130">
        <v>25</v>
      </c>
      <c r="BG5" s="131">
        <v>1</v>
      </c>
      <c r="BI5" s="154"/>
      <c r="BJ5" s="158"/>
      <c r="BK5" s="115" t="s">
        <v>59</v>
      </c>
      <c r="BL5" s="130"/>
      <c r="BM5" s="131">
        <v>1</v>
      </c>
      <c r="BO5" s="154"/>
      <c r="BP5" s="158"/>
      <c r="BQ5" s="115" t="s">
        <v>59</v>
      </c>
      <c r="BR5" s="130"/>
      <c r="BS5" s="131">
        <v>1</v>
      </c>
      <c r="BU5" s="154"/>
      <c r="BV5" s="158"/>
      <c r="BW5" s="115" t="s">
        <v>59</v>
      </c>
      <c r="BX5" s="130"/>
      <c r="BY5" s="131">
        <v>1</v>
      </c>
      <c r="CA5" s="154"/>
      <c r="CB5" s="158"/>
      <c r="CC5" s="115" t="s">
        <v>59</v>
      </c>
      <c r="CD5" s="130"/>
      <c r="CE5" s="131">
        <v>1</v>
      </c>
      <c r="CG5" s="154"/>
      <c r="CH5" s="158"/>
      <c r="CI5" s="115" t="s">
        <v>59</v>
      </c>
      <c r="CJ5" s="130"/>
      <c r="CK5" s="131">
        <v>1</v>
      </c>
      <c r="CM5" s="154"/>
      <c r="CN5" s="158"/>
      <c r="CO5" s="115" t="s">
        <v>59</v>
      </c>
      <c r="CP5" s="130"/>
      <c r="CQ5" s="131">
        <v>1</v>
      </c>
      <c r="CS5" s="154"/>
      <c r="CT5" s="158"/>
      <c r="CU5" s="115" t="s">
        <v>59</v>
      </c>
      <c r="CV5" s="130"/>
      <c r="CW5" s="131">
        <v>1</v>
      </c>
      <c r="CY5" s="154"/>
      <c r="CZ5" s="158"/>
      <c r="DA5" s="115" t="s">
        <v>59</v>
      </c>
      <c r="DB5" s="130"/>
      <c r="DC5" s="131">
        <v>1</v>
      </c>
    </row>
    <row r="6" spans="1:111" ht="19.5" customHeight="1" outlineLevel="1">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05">
        <v>1.5</v>
      </c>
      <c r="AK6" s="105">
        <v>0.9</v>
      </c>
      <c r="AL6" s="19"/>
      <c r="AM6" s="19"/>
      <c r="AN6" s="19"/>
      <c r="AO6" s="106" t="s">
        <v>95</v>
      </c>
      <c r="AP6" s="19"/>
      <c r="AQ6" s="19"/>
      <c r="AR6" s="19"/>
      <c r="AS6" s="106"/>
      <c r="AT6" s="19"/>
      <c r="AU6" s="19"/>
      <c r="AV6" s="19"/>
      <c r="AW6" s="19"/>
      <c r="AX6" s="106"/>
      <c r="AY6" s="19"/>
      <c r="AZ6" s="19"/>
      <c r="BC6" s="154"/>
      <c r="BD6" s="159"/>
      <c r="BE6" s="152" t="s">
        <v>19</v>
      </c>
      <c r="BF6" s="132">
        <v>30</v>
      </c>
      <c r="BG6" s="131">
        <v>0.7</v>
      </c>
      <c r="BI6" s="154"/>
      <c r="BJ6" s="159"/>
      <c r="BK6" s="115" t="s">
        <v>19</v>
      </c>
      <c r="BL6" s="132"/>
      <c r="BM6" s="131">
        <v>1</v>
      </c>
      <c r="BO6" s="154"/>
      <c r="BP6" s="159"/>
      <c r="BQ6" s="115" t="s">
        <v>19</v>
      </c>
      <c r="BR6" s="132"/>
      <c r="BS6" s="131">
        <v>1</v>
      </c>
      <c r="BU6" s="154"/>
      <c r="BV6" s="159"/>
      <c r="BW6" s="115" t="s">
        <v>19</v>
      </c>
      <c r="BX6" s="132"/>
      <c r="BY6" s="131">
        <v>1</v>
      </c>
      <c r="CA6" s="154"/>
      <c r="CB6" s="159"/>
      <c r="CC6" s="115" t="s">
        <v>19</v>
      </c>
      <c r="CD6" s="132"/>
      <c r="CE6" s="131">
        <v>1</v>
      </c>
      <c r="CG6" s="154"/>
      <c r="CH6" s="159"/>
      <c r="CI6" s="115" t="s">
        <v>19</v>
      </c>
      <c r="CJ6" s="132"/>
      <c r="CK6" s="131">
        <v>1</v>
      </c>
      <c r="CM6" s="154"/>
      <c r="CN6" s="159"/>
      <c r="CO6" s="115" t="s">
        <v>19</v>
      </c>
      <c r="CP6" s="132"/>
      <c r="CQ6" s="131">
        <v>1</v>
      </c>
      <c r="CS6" s="154"/>
      <c r="CT6" s="159"/>
      <c r="CU6" s="115" t="s">
        <v>19</v>
      </c>
      <c r="CV6" s="132"/>
      <c r="CW6" s="131">
        <v>1</v>
      </c>
      <c r="CY6" s="154"/>
      <c r="CZ6" s="159"/>
      <c r="DA6" s="115" t="s">
        <v>19</v>
      </c>
      <c r="DB6" s="132"/>
      <c r="DC6" s="131">
        <v>1</v>
      </c>
    </row>
    <row r="7" spans="1:111" ht="19.5" customHeight="1" outlineLevel="1" thickBot="1">
      <c r="A7" s="19"/>
      <c r="B7" s="19"/>
      <c r="C7" s="19"/>
      <c r="D7" s="19"/>
      <c r="E7" s="19"/>
      <c r="F7" s="19"/>
      <c r="G7" s="19"/>
      <c r="H7" s="19"/>
      <c r="I7" s="19"/>
      <c r="J7" s="19"/>
      <c r="K7" s="19"/>
      <c r="L7" s="19"/>
      <c r="M7" s="170" t="s">
        <v>90</v>
      </c>
      <c r="N7" s="19"/>
      <c r="O7" s="19"/>
      <c r="P7" s="19"/>
      <c r="Q7" s="19"/>
      <c r="R7" s="19"/>
      <c r="S7" s="19"/>
      <c r="T7" s="19"/>
      <c r="U7" s="19"/>
      <c r="V7" s="19"/>
      <c r="W7" s="19"/>
      <c r="X7" s="19"/>
      <c r="Y7" s="19"/>
      <c r="Z7" s="19"/>
      <c r="AA7" s="19"/>
      <c r="AB7" s="19"/>
      <c r="AC7" s="19"/>
      <c r="AD7" s="19"/>
      <c r="AE7" s="19"/>
      <c r="AF7" s="19"/>
      <c r="AG7" s="19"/>
      <c r="AH7" s="19"/>
      <c r="AI7" s="19"/>
      <c r="AJ7" s="105">
        <v>1.7</v>
      </c>
      <c r="AK7" s="105">
        <v>1</v>
      </c>
      <c r="AL7" s="19"/>
      <c r="AM7" s="19"/>
      <c r="AN7" s="19"/>
      <c r="AO7" s="19"/>
      <c r="AP7" s="19"/>
      <c r="AQ7" s="19"/>
      <c r="AR7" s="19"/>
      <c r="AS7" s="19"/>
      <c r="AT7" s="19"/>
      <c r="AU7" s="19"/>
      <c r="AV7" s="19"/>
      <c r="AW7" s="19"/>
      <c r="AX7" s="19"/>
      <c r="AY7" s="19"/>
      <c r="AZ7" s="19"/>
      <c r="BC7" s="155"/>
      <c r="BD7" s="160"/>
      <c r="BE7" s="153" t="s">
        <v>20</v>
      </c>
      <c r="BF7" s="133">
        <v>35</v>
      </c>
      <c r="BG7" s="134">
        <v>1</v>
      </c>
      <c r="BI7" s="155"/>
      <c r="BJ7" s="160"/>
      <c r="BK7" s="116" t="s">
        <v>20</v>
      </c>
      <c r="BL7" s="133"/>
      <c r="BM7" s="134">
        <v>1</v>
      </c>
      <c r="BO7" s="155"/>
      <c r="BP7" s="160"/>
      <c r="BQ7" s="116" t="s">
        <v>20</v>
      </c>
      <c r="BR7" s="133"/>
      <c r="BS7" s="134">
        <v>1</v>
      </c>
      <c r="BU7" s="155"/>
      <c r="BV7" s="160"/>
      <c r="BW7" s="116" t="s">
        <v>20</v>
      </c>
      <c r="BX7" s="133"/>
      <c r="BY7" s="134">
        <v>1</v>
      </c>
      <c r="CA7" s="155"/>
      <c r="CB7" s="160"/>
      <c r="CC7" s="116" t="s">
        <v>20</v>
      </c>
      <c r="CD7" s="133"/>
      <c r="CE7" s="134">
        <v>1</v>
      </c>
      <c r="CG7" s="155"/>
      <c r="CH7" s="160"/>
      <c r="CI7" s="116" t="s">
        <v>20</v>
      </c>
      <c r="CJ7" s="133"/>
      <c r="CK7" s="134">
        <v>1</v>
      </c>
      <c r="CM7" s="155"/>
      <c r="CN7" s="160"/>
      <c r="CO7" s="116" t="s">
        <v>20</v>
      </c>
      <c r="CP7" s="133"/>
      <c r="CQ7" s="134">
        <v>1</v>
      </c>
      <c r="CS7" s="155"/>
      <c r="CT7" s="160"/>
      <c r="CU7" s="116" t="s">
        <v>20</v>
      </c>
      <c r="CV7" s="133"/>
      <c r="CW7" s="134">
        <v>1</v>
      </c>
      <c r="CY7" s="155"/>
      <c r="CZ7" s="160"/>
      <c r="DA7" s="116" t="s">
        <v>20</v>
      </c>
      <c r="DB7" s="133"/>
      <c r="DC7" s="134">
        <v>1</v>
      </c>
    </row>
    <row r="8" spans="1:111" ht="19.5" customHeight="1" outlineLevel="1" thickBot="1">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0"/>
      <c r="BC8" s="10"/>
      <c r="BI8" s="10"/>
      <c r="BO8" s="10"/>
      <c r="BU8" s="10"/>
      <c r="CA8" s="10"/>
      <c r="CG8" s="10"/>
      <c r="CM8" s="10"/>
      <c r="CS8" s="10"/>
    </row>
    <row r="9" spans="1:111" ht="28.5" customHeight="1">
      <c r="A9" s="206" t="s">
        <v>24</v>
      </c>
      <c r="B9" s="231" t="s">
        <v>11</v>
      </c>
      <c r="C9" s="222" t="s">
        <v>0</v>
      </c>
      <c r="D9" s="222" t="s">
        <v>16</v>
      </c>
      <c r="E9" s="222" t="s">
        <v>17</v>
      </c>
      <c r="F9" s="222" t="s">
        <v>12</v>
      </c>
      <c r="G9" s="206" t="s">
        <v>80</v>
      </c>
      <c r="H9" s="222" t="s">
        <v>34</v>
      </c>
      <c r="I9" s="206" t="s">
        <v>10</v>
      </c>
      <c r="J9" s="206" t="s">
        <v>37</v>
      </c>
      <c r="K9" s="206" t="s">
        <v>1</v>
      </c>
      <c r="L9" s="222" t="s">
        <v>12</v>
      </c>
      <c r="M9" s="249" t="s">
        <v>91</v>
      </c>
      <c r="N9" s="222" t="s">
        <v>2</v>
      </c>
      <c r="O9" s="222" t="s">
        <v>56</v>
      </c>
      <c r="P9" s="206" t="s">
        <v>26</v>
      </c>
      <c r="Q9" s="206" t="s">
        <v>93</v>
      </c>
      <c r="R9" s="228" t="s">
        <v>94</v>
      </c>
      <c r="S9" s="235" t="s">
        <v>57</v>
      </c>
      <c r="T9" s="147"/>
      <c r="U9" s="147"/>
      <c r="V9" s="147"/>
      <c r="W9" s="147"/>
      <c r="X9" s="148"/>
      <c r="Y9" s="238" t="s">
        <v>13</v>
      </c>
      <c r="Z9" s="258" t="s">
        <v>77</v>
      </c>
      <c r="AA9" s="259"/>
      <c r="AB9" s="259"/>
      <c r="AC9" s="259"/>
      <c r="AD9" s="259"/>
      <c r="AE9" s="260"/>
      <c r="AF9" s="255" t="s">
        <v>29</v>
      </c>
      <c r="AG9" s="256"/>
      <c r="AH9" s="256"/>
      <c r="AI9" s="257"/>
      <c r="AJ9" s="255" t="s">
        <v>38</v>
      </c>
      <c r="AK9" s="256"/>
      <c r="AL9" s="257"/>
      <c r="AM9" s="247" t="s">
        <v>87</v>
      </c>
      <c r="AN9" s="248"/>
      <c r="AO9" s="248"/>
      <c r="AP9" s="248"/>
      <c r="AQ9" s="248"/>
      <c r="AR9" s="248"/>
      <c r="AS9" s="248"/>
      <c r="AT9" s="248"/>
      <c r="AU9" s="248"/>
      <c r="AV9" s="248"/>
      <c r="AW9" s="248"/>
      <c r="AX9" s="248"/>
      <c r="AY9" s="248"/>
      <c r="AZ9" s="217"/>
      <c r="BA9" s="225" t="s">
        <v>96</v>
      </c>
      <c r="BB9" s="219" t="s">
        <v>97</v>
      </c>
      <c r="BC9" s="220"/>
      <c r="BD9" s="220"/>
      <c r="BE9" s="220"/>
      <c r="BF9" s="220"/>
      <c r="BG9" s="221"/>
      <c r="BH9" s="219" t="s">
        <v>98</v>
      </c>
      <c r="BI9" s="220"/>
      <c r="BJ9" s="220"/>
      <c r="BK9" s="220"/>
      <c r="BL9" s="220"/>
      <c r="BM9" s="221"/>
      <c r="BN9" s="219" t="s">
        <v>99</v>
      </c>
      <c r="BO9" s="220"/>
      <c r="BP9" s="220"/>
      <c r="BQ9" s="220"/>
      <c r="BR9" s="220"/>
      <c r="BS9" s="221"/>
      <c r="BT9" s="219" t="s">
        <v>100</v>
      </c>
      <c r="BU9" s="220"/>
      <c r="BV9" s="220"/>
      <c r="BW9" s="220"/>
      <c r="BX9" s="220"/>
      <c r="BY9" s="221"/>
      <c r="BZ9" s="219" t="s">
        <v>101</v>
      </c>
      <c r="CA9" s="220"/>
      <c r="CB9" s="220"/>
      <c r="CC9" s="220"/>
      <c r="CD9" s="220"/>
      <c r="CE9" s="221"/>
      <c r="CF9" s="219" t="s">
        <v>102</v>
      </c>
      <c r="CG9" s="220"/>
      <c r="CH9" s="220"/>
      <c r="CI9" s="220"/>
      <c r="CJ9" s="220"/>
      <c r="CK9" s="221"/>
      <c r="CL9" s="219" t="s">
        <v>103</v>
      </c>
      <c r="CM9" s="220"/>
      <c r="CN9" s="220"/>
      <c r="CO9" s="220"/>
      <c r="CP9" s="220"/>
      <c r="CQ9" s="221"/>
      <c r="CR9" s="219" t="s">
        <v>104</v>
      </c>
      <c r="CS9" s="220"/>
      <c r="CT9" s="220"/>
      <c r="CU9" s="220"/>
      <c r="CV9" s="220"/>
      <c r="CW9" s="221"/>
      <c r="CX9" s="219" t="s">
        <v>105</v>
      </c>
      <c r="CY9" s="220"/>
      <c r="CZ9" s="220"/>
      <c r="DA9" s="220"/>
      <c r="DB9" s="220"/>
      <c r="DC9" s="221"/>
      <c r="DD9" s="203" t="s">
        <v>28</v>
      </c>
      <c r="DE9" s="203" t="s">
        <v>18</v>
      </c>
      <c r="DF9" s="206" t="s">
        <v>61</v>
      </c>
      <c r="DG9" s="206" t="s">
        <v>62</v>
      </c>
    </row>
    <row r="10" spans="1:111" ht="28.5" customHeight="1">
      <c r="A10" s="207"/>
      <c r="B10" s="232"/>
      <c r="C10" s="223"/>
      <c r="D10" s="223"/>
      <c r="E10" s="223"/>
      <c r="F10" s="223"/>
      <c r="G10" s="207"/>
      <c r="H10" s="223"/>
      <c r="I10" s="207"/>
      <c r="J10" s="207"/>
      <c r="K10" s="207"/>
      <c r="L10" s="223"/>
      <c r="M10" s="250"/>
      <c r="N10" s="223"/>
      <c r="O10" s="223"/>
      <c r="P10" s="207"/>
      <c r="Q10" s="207"/>
      <c r="R10" s="234"/>
      <c r="S10" s="236"/>
      <c r="X10" s="145"/>
      <c r="Y10" s="239"/>
      <c r="Z10" s="261"/>
      <c r="AA10" s="262"/>
      <c r="AB10" s="262"/>
      <c r="AC10" s="262"/>
      <c r="AD10" s="262"/>
      <c r="AE10" s="263"/>
      <c r="AF10" s="244"/>
      <c r="AG10" s="245"/>
      <c r="AH10" s="245"/>
      <c r="AI10" s="246"/>
      <c r="AJ10" s="244"/>
      <c r="AK10" s="245"/>
      <c r="AL10" s="246"/>
      <c r="AM10" s="244" t="s">
        <v>88</v>
      </c>
      <c r="AN10" s="245"/>
      <c r="AO10" s="245"/>
      <c r="AP10" s="245"/>
      <c r="AQ10" s="246"/>
      <c r="AR10" s="244" t="s">
        <v>89</v>
      </c>
      <c r="AS10" s="245"/>
      <c r="AT10" s="245"/>
      <c r="AU10" s="245"/>
      <c r="AV10" s="246"/>
      <c r="AW10" s="244" t="s">
        <v>86</v>
      </c>
      <c r="AX10" s="245"/>
      <c r="AY10" s="245"/>
      <c r="AZ10" s="246"/>
      <c r="BA10" s="226"/>
      <c r="BB10" s="135"/>
      <c r="BC10" s="136"/>
      <c r="BD10" s="136"/>
      <c r="BE10" s="136"/>
      <c r="BF10" s="136"/>
      <c r="BG10" s="137"/>
      <c r="BH10" s="135"/>
      <c r="BI10" s="136"/>
      <c r="BJ10" s="136"/>
      <c r="BK10" s="136"/>
      <c r="BL10" s="136"/>
      <c r="BM10" s="137"/>
      <c r="BN10" s="135"/>
      <c r="BO10" s="136"/>
      <c r="BP10" s="136"/>
      <c r="BQ10" s="136"/>
      <c r="BR10" s="136"/>
      <c r="BS10" s="137"/>
      <c r="BT10" s="135"/>
      <c r="BU10" s="136"/>
      <c r="BV10" s="136"/>
      <c r="BW10" s="136"/>
      <c r="BX10" s="136"/>
      <c r="BY10" s="137"/>
      <c r="BZ10" s="135"/>
      <c r="CA10" s="136"/>
      <c r="CB10" s="136"/>
      <c r="CC10" s="136"/>
      <c r="CD10" s="136"/>
      <c r="CE10" s="137"/>
      <c r="CF10" s="135"/>
      <c r="CG10" s="136"/>
      <c r="CH10" s="136"/>
      <c r="CI10" s="136"/>
      <c r="CJ10" s="136"/>
      <c r="CK10" s="137"/>
      <c r="CL10" s="135"/>
      <c r="CM10" s="136"/>
      <c r="CN10" s="136"/>
      <c r="CO10" s="136"/>
      <c r="CP10" s="136"/>
      <c r="CQ10" s="137"/>
      <c r="CR10" s="135"/>
      <c r="CS10" s="136"/>
      <c r="CT10" s="136"/>
      <c r="CU10" s="136"/>
      <c r="CV10" s="136"/>
      <c r="CW10" s="137"/>
      <c r="CX10" s="146"/>
      <c r="CY10" s="136"/>
      <c r="CZ10" s="136"/>
      <c r="DA10" s="136"/>
      <c r="DB10" s="136"/>
      <c r="DC10" s="137"/>
      <c r="DD10" s="204"/>
      <c r="DE10" s="204"/>
      <c r="DF10" s="207"/>
      <c r="DG10" s="207"/>
    </row>
    <row r="11" spans="1:111" ht="24.75" customHeight="1">
      <c r="A11" s="207"/>
      <c r="B11" s="232"/>
      <c r="C11" s="223"/>
      <c r="D11" s="223"/>
      <c r="E11" s="223"/>
      <c r="F11" s="223"/>
      <c r="G11" s="207"/>
      <c r="H11" s="223"/>
      <c r="I11" s="207"/>
      <c r="J11" s="207"/>
      <c r="K11" s="207"/>
      <c r="L11" s="223"/>
      <c r="M11" s="250"/>
      <c r="N11" s="223"/>
      <c r="O11" s="223"/>
      <c r="P11" s="207"/>
      <c r="Q11" s="207"/>
      <c r="R11" s="234"/>
      <c r="S11" s="236"/>
      <c r="T11" s="206" t="s">
        <v>21</v>
      </c>
      <c r="U11" s="206" t="s">
        <v>14</v>
      </c>
      <c r="V11" s="206" t="s">
        <v>22</v>
      </c>
      <c r="W11" s="206" t="s">
        <v>15</v>
      </c>
      <c r="X11" s="228" t="s">
        <v>23</v>
      </c>
      <c r="Y11" s="239"/>
      <c r="Z11" s="222" t="s">
        <v>3</v>
      </c>
      <c r="AA11" s="222" t="s">
        <v>4</v>
      </c>
      <c r="AB11" s="206" t="s">
        <v>82</v>
      </c>
      <c r="AC11" s="206" t="s">
        <v>83</v>
      </c>
      <c r="AD11" s="206" t="s">
        <v>78</v>
      </c>
      <c r="AE11" s="206" t="s">
        <v>79</v>
      </c>
      <c r="AF11" s="241" t="s">
        <v>30</v>
      </c>
      <c r="AG11" s="20"/>
      <c r="AH11" s="241" t="s">
        <v>31</v>
      </c>
      <c r="AI11" s="35"/>
      <c r="AJ11" s="212" t="s">
        <v>39</v>
      </c>
      <c r="AK11" s="212" t="s">
        <v>40</v>
      </c>
      <c r="AL11" s="243" t="s">
        <v>41</v>
      </c>
      <c r="AM11" s="247" t="s">
        <v>66</v>
      </c>
      <c r="AN11" s="217"/>
      <c r="AO11" s="247" t="s">
        <v>67</v>
      </c>
      <c r="AP11" s="248"/>
      <c r="AQ11" s="217"/>
      <c r="AR11" s="247" t="s">
        <v>66</v>
      </c>
      <c r="AS11" s="217"/>
      <c r="AT11" s="247" t="s">
        <v>67</v>
      </c>
      <c r="AU11" s="248"/>
      <c r="AV11" s="217"/>
      <c r="AW11" s="247" t="s">
        <v>67</v>
      </c>
      <c r="AX11" s="248"/>
      <c r="AY11" s="248"/>
      <c r="AZ11" s="217"/>
      <c r="BA11" s="226"/>
      <c r="BB11" s="217" t="s">
        <v>50</v>
      </c>
      <c r="BC11" s="213" t="s">
        <v>48</v>
      </c>
      <c r="BD11" s="215" t="s">
        <v>49</v>
      </c>
      <c r="BE11" s="211" t="s">
        <v>51</v>
      </c>
      <c r="BF11" s="211" t="s">
        <v>52</v>
      </c>
      <c r="BG11" s="211" t="s">
        <v>53</v>
      </c>
      <c r="BH11" s="217" t="s">
        <v>50</v>
      </c>
      <c r="BI11" s="213" t="s">
        <v>48</v>
      </c>
      <c r="BJ11" s="215" t="s">
        <v>49</v>
      </c>
      <c r="BK11" s="211" t="s">
        <v>51</v>
      </c>
      <c r="BL11" s="211" t="s">
        <v>52</v>
      </c>
      <c r="BM11" s="211" t="s">
        <v>53</v>
      </c>
      <c r="BN11" s="217" t="s">
        <v>50</v>
      </c>
      <c r="BO11" s="213" t="s">
        <v>48</v>
      </c>
      <c r="BP11" s="215" t="s">
        <v>49</v>
      </c>
      <c r="BQ11" s="211" t="s">
        <v>51</v>
      </c>
      <c r="BR11" s="211" t="s">
        <v>52</v>
      </c>
      <c r="BS11" s="211" t="s">
        <v>53</v>
      </c>
      <c r="BT11" s="217" t="s">
        <v>50</v>
      </c>
      <c r="BU11" s="213" t="s">
        <v>48</v>
      </c>
      <c r="BV11" s="215" t="s">
        <v>49</v>
      </c>
      <c r="BW11" s="211" t="s">
        <v>51</v>
      </c>
      <c r="BX11" s="211" t="s">
        <v>52</v>
      </c>
      <c r="BY11" s="211" t="s">
        <v>53</v>
      </c>
      <c r="BZ11" s="217" t="s">
        <v>50</v>
      </c>
      <c r="CA11" s="213" t="s">
        <v>48</v>
      </c>
      <c r="CB11" s="215" t="s">
        <v>49</v>
      </c>
      <c r="CC11" s="211" t="s">
        <v>51</v>
      </c>
      <c r="CD11" s="211" t="s">
        <v>52</v>
      </c>
      <c r="CE11" s="211" t="s">
        <v>53</v>
      </c>
      <c r="CF11" s="217" t="s">
        <v>50</v>
      </c>
      <c r="CG11" s="213" t="s">
        <v>48</v>
      </c>
      <c r="CH11" s="215" t="s">
        <v>49</v>
      </c>
      <c r="CI11" s="211" t="s">
        <v>51</v>
      </c>
      <c r="CJ11" s="211" t="s">
        <v>52</v>
      </c>
      <c r="CK11" s="211" t="s">
        <v>53</v>
      </c>
      <c r="CL11" s="217" t="s">
        <v>50</v>
      </c>
      <c r="CM11" s="213" t="s">
        <v>48</v>
      </c>
      <c r="CN11" s="215" t="s">
        <v>49</v>
      </c>
      <c r="CO11" s="211" t="s">
        <v>51</v>
      </c>
      <c r="CP11" s="211" t="s">
        <v>52</v>
      </c>
      <c r="CQ11" s="211" t="s">
        <v>53</v>
      </c>
      <c r="CR11" s="217" t="s">
        <v>50</v>
      </c>
      <c r="CS11" s="213" t="s">
        <v>48</v>
      </c>
      <c r="CT11" s="215" t="s">
        <v>49</v>
      </c>
      <c r="CU11" s="211" t="s">
        <v>51</v>
      </c>
      <c r="CV11" s="211" t="s">
        <v>52</v>
      </c>
      <c r="CW11" s="211" t="s">
        <v>53</v>
      </c>
      <c r="CX11" s="206" t="s">
        <v>50</v>
      </c>
      <c r="CY11" s="213" t="s">
        <v>48</v>
      </c>
      <c r="CZ11" s="215" t="s">
        <v>49</v>
      </c>
      <c r="DA11" s="211" t="s">
        <v>51</v>
      </c>
      <c r="DB11" s="211" t="s">
        <v>52</v>
      </c>
      <c r="DC11" s="211" t="s">
        <v>53</v>
      </c>
      <c r="DD11" s="204"/>
      <c r="DE11" s="204"/>
      <c r="DF11" s="207"/>
      <c r="DG11" s="207"/>
    </row>
    <row r="12" spans="1:111" ht="43.5" customHeight="1">
      <c r="A12" s="208"/>
      <c r="B12" s="233"/>
      <c r="C12" s="224"/>
      <c r="D12" s="224"/>
      <c r="E12" s="224"/>
      <c r="F12" s="224"/>
      <c r="G12" s="208"/>
      <c r="H12" s="224"/>
      <c r="I12" s="208"/>
      <c r="J12" s="208"/>
      <c r="K12" s="208"/>
      <c r="L12" s="224"/>
      <c r="M12" s="251"/>
      <c r="N12" s="224"/>
      <c r="O12" s="224"/>
      <c r="P12" s="208"/>
      <c r="Q12" s="208"/>
      <c r="R12" s="229"/>
      <c r="S12" s="237"/>
      <c r="T12" s="208"/>
      <c r="U12" s="208"/>
      <c r="V12" s="208"/>
      <c r="W12" s="208"/>
      <c r="X12" s="229"/>
      <c r="Y12" s="240"/>
      <c r="Z12" s="224"/>
      <c r="AA12" s="224"/>
      <c r="AB12" s="208"/>
      <c r="AC12" s="208"/>
      <c r="AD12" s="208"/>
      <c r="AE12" s="208"/>
      <c r="AF12" s="242"/>
      <c r="AG12" s="185" t="s">
        <v>63</v>
      </c>
      <c r="AH12" s="242"/>
      <c r="AI12" s="187" t="s">
        <v>63</v>
      </c>
      <c r="AJ12" s="212"/>
      <c r="AK12" s="212"/>
      <c r="AL12" s="243"/>
      <c r="AM12" s="169" t="s">
        <v>68</v>
      </c>
      <c r="AN12" s="169" t="s">
        <v>73</v>
      </c>
      <c r="AO12" s="2" t="s">
        <v>69</v>
      </c>
      <c r="AP12" s="2" t="s">
        <v>70</v>
      </c>
      <c r="AQ12" s="169" t="s">
        <v>73</v>
      </c>
      <c r="AR12" s="169" t="s">
        <v>68</v>
      </c>
      <c r="AS12" s="169" t="s">
        <v>73</v>
      </c>
      <c r="AT12" s="2" t="s">
        <v>69</v>
      </c>
      <c r="AU12" s="2" t="s">
        <v>70</v>
      </c>
      <c r="AV12" s="169" t="s">
        <v>73</v>
      </c>
      <c r="AW12" s="169" t="s">
        <v>76</v>
      </c>
      <c r="AX12" s="2" t="s">
        <v>69</v>
      </c>
      <c r="AY12" s="2" t="s">
        <v>70</v>
      </c>
      <c r="AZ12" s="169" t="s">
        <v>73</v>
      </c>
      <c r="BA12" s="227"/>
      <c r="BB12" s="218"/>
      <c r="BC12" s="214"/>
      <c r="BD12" s="216"/>
      <c r="BE12" s="212"/>
      <c r="BF12" s="212"/>
      <c r="BG12" s="212"/>
      <c r="BH12" s="218"/>
      <c r="BI12" s="214"/>
      <c r="BJ12" s="216"/>
      <c r="BK12" s="212"/>
      <c r="BL12" s="212"/>
      <c r="BM12" s="212"/>
      <c r="BN12" s="218"/>
      <c r="BO12" s="214"/>
      <c r="BP12" s="216"/>
      <c r="BQ12" s="212"/>
      <c r="BR12" s="212"/>
      <c r="BS12" s="212"/>
      <c r="BT12" s="218"/>
      <c r="BU12" s="214"/>
      <c r="BV12" s="216"/>
      <c r="BW12" s="212"/>
      <c r="BX12" s="212"/>
      <c r="BY12" s="212"/>
      <c r="BZ12" s="218"/>
      <c r="CA12" s="214"/>
      <c r="CB12" s="216"/>
      <c r="CC12" s="212"/>
      <c r="CD12" s="212"/>
      <c r="CE12" s="212"/>
      <c r="CF12" s="218"/>
      <c r="CG12" s="214"/>
      <c r="CH12" s="216"/>
      <c r="CI12" s="212"/>
      <c r="CJ12" s="212"/>
      <c r="CK12" s="212"/>
      <c r="CL12" s="218"/>
      <c r="CM12" s="214"/>
      <c r="CN12" s="216"/>
      <c r="CO12" s="212"/>
      <c r="CP12" s="212"/>
      <c r="CQ12" s="212"/>
      <c r="CR12" s="218"/>
      <c r="CS12" s="214"/>
      <c r="CT12" s="216"/>
      <c r="CU12" s="212"/>
      <c r="CV12" s="212"/>
      <c r="CW12" s="212"/>
      <c r="CX12" s="208"/>
      <c r="CY12" s="214"/>
      <c r="CZ12" s="216"/>
      <c r="DA12" s="212"/>
      <c r="DB12" s="212"/>
      <c r="DC12" s="212"/>
      <c r="DD12" s="205"/>
      <c r="DE12" s="205"/>
      <c r="DF12" s="208"/>
      <c r="DG12" s="208"/>
    </row>
    <row r="13" spans="1:111" ht="25.5" customHeight="1">
      <c r="A13" s="3"/>
      <c r="B13" s="3"/>
      <c r="C13" s="3"/>
      <c r="D13" s="3"/>
      <c r="E13" s="3"/>
      <c r="F13" s="3"/>
      <c r="G13" s="3"/>
      <c r="H13" s="3"/>
      <c r="I13" s="2"/>
      <c r="J13" s="2"/>
      <c r="K13" s="3"/>
      <c r="L13" s="121"/>
      <c r="M13" s="171"/>
      <c r="N13" s="8"/>
      <c r="O13" s="2"/>
      <c r="P13" s="7"/>
      <c r="Q13" s="7"/>
      <c r="R13" s="11"/>
      <c r="S13" s="13">
        <f>Q13-R13</f>
        <v>0</v>
      </c>
      <c r="T13" s="7"/>
      <c r="U13" s="21"/>
      <c r="V13" s="7">
        <f>Q13-T13-R13</f>
        <v>0</v>
      </c>
      <c r="W13" s="23"/>
      <c r="X13" s="15">
        <f>R13+T13+V13</f>
        <v>0</v>
      </c>
      <c r="Y13" s="12">
        <f>Q13</f>
        <v>0</v>
      </c>
      <c r="Z13" s="264"/>
      <c r="AA13" s="264"/>
      <c r="AB13" s="174"/>
      <c r="AC13" s="174"/>
      <c r="AD13" s="174"/>
      <c r="AE13" s="174"/>
      <c r="AF13" s="7"/>
      <c r="AG13" s="186">
        <f>ROUND(IF($O13="Ａ重油",AF13*1,IF($O13="灯油",AF13*0.939,IF($O13="ＬＰガス",AF13*1.299,IF($O13="ＬＮＧ",AF13*1.56)))),0)</f>
        <v>0</v>
      </c>
      <c r="AH13" s="113"/>
      <c r="AI13" s="186">
        <f>ROUND(IF($O13="Ａ重油",AH13*1,IF($O13="灯油",AH13*0.939,IF($O13="ＬＰガス",AH13*1.299,IF($O13="ＬＮＧ",AH13*1.56)))),0)</f>
        <v>0</v>
      </c>
      <c r="AJ13" s="7"/>
      <c r="AK13" s="7"/>
      <c r="AL13" s="7"/>
      <c r="AM13" s="176"/>
      <c r="AN13" s="177"/>
      <c r="AO13" s="176"/>
      <c r="AP13" s="176"/>
      <c r="AQ13" s="177"/>
      <c r="AR13" s="176"/>
      <c r="AS13" s="177"/>
      <c r="AT13" s="176"/>
      <c r="AU13" s="176"/>
      <c r="AV13" s="177"/>
      <c r="AW13" s="177"/>
      <c r="AX13" s="176"/>
      <c r="AY13" s="176"/>
      <c r="AZ13" s="177"/>
      <c r="BA13" s="138"/>
      <c r="BB13" s="118" t="e">
        <f t="shared" ref="BB13:BB28" si="0">VLOOKUP($O13,$BE$4:$BF$7,2,0)</f>
        <v>#N/A</v>
      </c>
      <c r="BC13" s="104"/>
      <c r="BD13" s="104" t="e">
        <f t="shared" ref="BD13:BD28" si="1">VLOOKUP($O13,BE$4:BG$7,3,0)*BC13</f>
        <v>#N/A</v>
      </c>
      <c r="BE13" s="103" t="e">
        <f>SUM(BF13:BG13)</f>
        <v>#N/A</v>
      </c>
      <c r="BF13" s="103" t="e">
        <f>ROUNDDOWN(BB13*BD13*1/2,0)</f>
        <v>#N/A</v>
      </c>
      <c r="BG13" s="103" t="e">
        <f>ROUNDDOWN(BB13*BD13*1/2,0)</f>
        <v>#N/A</v>
      </c>
      <c r="BH13" s="112" t="e">
        <f t="shared" ref="BH13:BH28" si="2">VLOOKUP($O13,$BK$4:$BL$7,2,0)</f>
        <v>#N/A</v>
      </c>
      <c r="BI13" s="7"/>
      <c r="BJ13" s="104" t="e">
        <f t="shared" ref="BJ13:BJ28" si="3">VLOOKUP($O13,BK$4:BM$7,3,0)*BI13</f>
        <v>#N/A</v>
      </c>
      <c r="BK13" s="103" t="e">
        <f>SUM(BL13:BM13)</f>
        <v>#N/A</v>
      </c>
      <c r="BL13" s="103" t="e">
        <f>ROUNDDOWN(BH13*BJ13*1/2,0)</f>
        <v>#N/A</v>
      </c>
      <c r="BM13" s="103" t="e">
        <f>ROUNDDOWN(BH13*BJ13*1/2,0)</f>
        <v>#N/A</v>
      </c>
      <c r="BN13" s="112" t="e">
        <f t="shared" ref="BN13:BN28" si="4">VLOOKUP($O13,$BQ$4:$BR$7,2,0)</f>
        <v>#N/A</v>
      </c>
      <c r="BO13" s="7"/>
      <c r="BP13" s="104" t="e">
        <f t="shared" ref="BP13:BP28" si="5">VLOOKUP($O13,BQ$4:BS$7,3,0)*BO13</f>
        <v>#N/A</v>
      </c>
      <c r="BQ13" s="103" t="e">
        <f>SUM(BR13:BS13)</f>
        <v>#N/A</v>
      </c>
      <c r="BR13" s="103" t="e">
        <f>ROUNDDOWN(BN13*BP13*1/2,0)</f>
        <v>#N/A</v>
      </c>
      <c r="BS13" s="103" t="e">
        <f>ROUNDDOWN(BN13*BP13*1/2,0)</f>
        <v>#N/A</v>
      </c>
      <c r="BT13" s="112" t="e">
        <f t="shared" ref="BT13:BT28" si="6">VLOOKUP($O13,$BW$4:$BX$7,2,0)</f>
        <v>#N/A</v>
      </c>
      <c r="BU13" s="7"/>
      <c r="BV13" s="104" t="e">
        <f t="shared" ref="BV13:BV28" si="7">VLOOKUP($O13,BW$4:BY$7,3,0)*BU13</f>
        <v>#N/A</v>
      </c>
      <c r="BW13" s="103" t="e">
        <f>SUM(BX13:BY13)</f>
        <v>#N/A</v>
      </c>
      <c r="BX13" s="103" t="e">
        <f t="shared" ref="BX13:BX28" si="8">ROUNDDOWN(BT13*BV13*1/2,0)</f>
        <v>#N/A</v>
      </c>
      <c r="BY13" s="103" t="e">
        <f t="shared" ref="BY13:BY28" si="9">ROUNDDOWN(BT13*BV13*1/2,0)</f>
        <v>#N/A</v>
      </c>
      <c r="BZ13" s="112" t="e">
        <f t="shared" ref="BZ13:BZ28" si="10">VLOOKUP($O13,$CC$4:$CD$7,2,0)</f>
        <v>#N/A</v>
      </c>
      <c r="CA13" s="7"/>
      <c r="CB13" s="104" t="e">
        <f t="shared" ref="CB13:CB28" si="11">VLOOKUP($O13,CC$4:CE$7,3,0)*CA13</f>
        <v>#N/A</v>
      </c>
      <c r="CC13" s="103" t="e">
        <f>SUM(CD13:CE13)</f>
        <v>#N/A</v>
      </c>
      <c r="CD13" s="103" t="e">
        <f>ROUNDDOWN(BZ13*CB13*1/2,0)</f>
        <v>#N/A</v>
      </c>
      <c r="CE13" s="103" t="e">
        <f>ROUNDDOWN(BZ13*CB13*1/2,0)</f>
        <v>#N/A</v>
      </c>
      <c r="CF13" s="107" t="e">
        <f t="shared" ref="CF13:CF28" si="12">VLOOKUP($O13,$CI$4:$CJ$7,2,0)</f>
        <v>#N/A</v>
      </c>
      <c r="CG13" s="7"/>
      <c r="CH13" s="104" t="e">
        <f t="shared" ref="CH13:CH28" si="13">VLOOKUP($O13,CI$4:CK$7,3,0)*CG13</f>
        <v>#N/A</v>
      </c>
      <c r="CI13" s="103" t="e">
        <f>SUM(CJ13:CK13)</f>
        <v>#N/A</v>
      </c>
      <c r="CJ13" s="103" t="e">
        <f>ROUNDDOWN(CF13*CH13*1/2,0)</f>
        <v>#N/A</v>
      </c>
      <c r="CK13" s="103" t="e">
        <f>ROUNDDOWN(CF13*CH13*1/2,0)</f>
        <v>#N/A</v>
      </c>
      <c r="CL13" s="107" t="e">
        <f t="shared" ref="CL13:CL28" si="14">VLOOKUP($O13,$CO$4:$CP$7,2,0)</f>
        <v>#N/A</v>
      </c>
      <c r="CM13" s="7"/>
      <c r="CN13" s="104" t="e">
        <f t="shared" ref="CN13:CN28" si="15">VLOOKUP($O13,CO$4:CQ$7,3,0)*CM13</f>
        <v>#N/A</v>
      </c>
      <c r="CO13" s="103" t="e">
        <f>SUM(CP13:CQ13)</f>
        <v>#N/A</v>
      </c>
      <c r="CP13" s="103" t="e">
        <f>ROUNDDOWN(CL13*CN13*1/2,0)</f>
        <v>#N/A</v>
      </c>
      <c r="CQ13" s="103" t="e">
        <f>ROUNDDOWN(CL13*CN13*1/2,0)</f>
        <v>#N/A</v>
      </c>
      <c r="CR13" s="107" t="e">
        <f t="shared" ref="CR13:CR28" si="16">VLOOKUP($O13,$CU$4:$CV$7,2,0)</f>
        <v>#N/A</v>
      </c>
      <c r="CS13" s="7"/>
      <c r="CT13" s="104" t="e">
        <f t="shared" ref="CT13:CT28" si="17">VLOOKUP($O13,CU$4:CW$7,3,0)*CS13</f>
        <v>#N/A</v>
      </c>
      <c r="CU13" s="103" t="e">
        <f>SUM(CV13:CW13)</f>
        <v>#N/A</v>
      </c>
      <c r="CV13" s="103" t="e">
        <f t="shared" ref="CV13:CV28" si="18">ROUNDDOWN(CR13*CT13*1/2,0)</f>
        <v>#N/A</v>
      </c>
      <c r="CW13" s="103" t="e">
        <f t="shared" ref="CW13:CW28" si="19">ROUNDDOWN(CR13*CT13*1/2,0)</f>
        <v>#N/A</v>
      </c>
      <c r="CX13" s="107" t="e">
        <f t="shared" ref="CX13:CX28" si="20">VLOOKUP($O13,$DA$4:$DB$7,2,0)</f>
        <v>#N/A</v>
      </c>
      <c r="CY13" s="7"/>
      <c r="CZ13" s="104" t="e">
        <f t="shared" ref="CZ13:CZ28" si="21">VLOOKUP($O13,DA$4:DC$7,3,0)*CY13</f>
        <v>#N/A</v>
      </c>
      <c r="DA13" s="103" t="e">
        <f>SUM(DB13:DC13)</f>
        <v>#N/A</v>
      </c>
      <c r="DB13" s="103" t="e">
        <f>ROUNDDOWN(CX13*CZ13*1/2,0)</f>
        <v>#N/A</v>
      </c>
      <c r="DC13" s="103" t="e">
        <f t="shared" ref="DC13:DC28" si="22">ROUNDDOWN(CX13*CZ13*1/2,0)</f>
        <v>#N/A</v>
      </c>
      <c r="DD13" s="124" t="e">
        <f t="shared" ref="DD13:DD28" si="23">BF13+BL13+BR13+BX13+CD13+CJ13+CP13+CV13+DB13</f>
        <v>#N/A</v>
      </c>
      <c r="DE13" s="124" t="e">
        <f t="shared" ref="DE13:DE28" si="24">Q13-DD13</f>
        <v>#N/A</v>
      </c>
      <c r="DF13" s="7"/>
      <c r="DG13" s="123">
        <f t="shared" ref="DG13:DG28" si="25">SUM(BA13,BC13,BI13,BO13,BU13,CA13,CG13,CM13,CS13,CY13)</f>
        <v>0</v>
      </c>
    </row>
    <row r="14" spans="1:111" ht="25.5" customHeight="1">
      <c r="A14" s="5"/>
      <c r="B14" s="5"/>
      <c r="C14" s="5"/>
      <c r="D14" s="5"/>
      <c r="E14" s="5"/>
      <c r="F14" s="5"/>
      <c r="G14" s="5"/>
      <c r="H14" s="5"/>
      <c r="I14" s="2"/>
      <c r="J14" s="2"/>
      <c r="K14" s="3"/>
      <c r="L14" s="121"/>
      <c r="M14" s="172"/>
      <c r="N14" s="8"/>
      <c r="O14" s="2"/>
      <c r="P14" s="7"/>
      <c r="Q14" s="7"/>
      <c r="R14" s="11"/>
      <c r="S14" s="13">
        <f>Q14-R14</f>
        <v>0</v>
      </c>
      <c r="T14" s="7"/>
      <c r="U14" s="21"/>
      <c r="V14" s="7">
        <f>Q14-T14-R14</f>
        <v>0</v>
      </c>
      <c r="W14" s="23"/>
      <c r="X14" s="15">
        <f t="shared" ref="X14" si="26">R14+T14+V14</f>
        <v>0</v>
      </c>
      <c r="Y14" s="12">
        <f t="shared" ref="Y14:Y28" si="27">Q14</f>
        <v>0</v>
      </c>
      <c r="Z14" s="265"/>
      <c r="AA14" s="265"/>
      <c r="AB14" s="174"/>
      <c r="AC14" s="174"/>
      <c r="AD14" s="174"/>
      <c r="AE14" s="174"/>
      <c r="AF14" s="7"/>
      <c r="AG14" s="186">
        <f t="shared" ref="AG14:AG28" si="28">ROUND(IF($O14="Ａ重油",AF14*1,IF($O14="灯油",AF14*0.939,IF($O14="ＬＰガス",AF14*1.299,IF($O14="ＬＮＧ",AF14*1.56)))),0)</f>
        <v>0</v>
      </c>
      <c r="AH14" s="113"/>
      <c r="AI14" s="186">
        <f t="shared" ref="AI14:AI28" si="29">ROUND(IF($O14="Ａ重油",AH14*1,IF($O14="灯油",AH14*0.939,IF($O14="ＬＰガス",AH14*1.299,IF($O14="ＬＮＧ",AH14*1.56)))),0)</f>
        <v>0</v>
      </c>
      <c r="AJ14" s="48"/>
      <c r="AK14" s="48"/>
      <c r="AL14" s="48"/>
      <c r="AM14" s="178"/>
      <c r="AN14" s="179"/>
      <c r="AO14" s="180"/>
      <c r="AP14" s="180"/>
      <c r="AQ14" s="181"/>
      <c r="AR14" s="178"/>
      <c r="AS14" s="179"/>
      <c r="AT14" s="180"/>
      <c r="AU14" s="180"/>
      <c r="AV14" s="181"/>
      <c r="AW14" s="181"/>
      <c r="AX14" s="180"/>
      <c r="AY14" s="180"/>
      <c r="AZ14" s="181"/>
      <c r="BA14" s="139"/>
      <c r="BB14" s="107" t="e">
        <f t="shared" si="0"/>
        <v>#N/A</v>
      </c>
      <c r="BC14" s="104"/>
      <c r="BD14" s="104" t="e">
        <f t="shared" si="1"/>
        <v>#N/A</v>
      </c>
      <c r="BE14" s="103" t="e">
        <f>SUM(BF14:BG14)</f>
        <v>#N/A</v>
      </c>
      <c r="BF14" s="103" t="e">
        <f>ROUNDDOWN(BB14*BD14*1/2,0)</f>
        <v>#N/A</v>
      </c>
      <c r="BG14" s="103" t="e">
        <f t="shared" ref="BG14:BG17" si="30">ROUNDDOWN(BB14*BD14*1/2,0)</f>
        <v>#N/A</v>
      </c>
      <c r="BH14" s="107" t="e">
        <f t="shared" si="2"/>
        <v>#N/A</v>
      </c>
      <c r="BI14" s="7"/>
      <c r="BJ14" s="104" t="e">
        <f t="shared" si="3"/>
        <v>#N/A</v>
      </c>
      <c r="BK14" s="103" t="e">
        <f t="shared" ref="BK14:BK15" si="31">SUM(BL14:BM14)</f>
        <v>#N/A</v>
      </c>
      <c r="BL14" s="103" t="e">
        <f t="shared" ref="BL14:BL15" si="32">ROUNDDOWN(BH14*BJ14*1/2,0)</f>
        <v>#N/A</v>
      </c>
      <c r="BM14" s="103" t="e">
        <f t="shared" ref="BM14:BM28" si="33">ROUNDDOWN(BH14*BJ14*1/2,0)</f>
        <v>#N/A</v>
      </c>
      <c r="BN14" s="107" t="e">
        <f t="shared" si="4"/>
        <v>#N/A</v>
      </c>
      <c r="BO14" s="7"/>
      <c r="BP14" s="104" t="e">
        <f t="shared" si="5"/>
        <v>#N/A</v>
      </c>
      <c r="BQ14" s="103" t="e">
        <f t="shared" ref="BQ14:BQ28" si="34">SUM(BR14:BS14)</f>
        <v>#N/A</v>
      </c>
      <c r="BR14" s="103" t="e">
        <f t="shared" ref="BR14:BR28" si="35">ROUNDDOWN(BN14*BP14*1/2,0)</f>
        <v>#N/A</v>
      </c>
      <c r="BS14" s="103" t="e">
        <f t="shared" ref="BS14:BS28" si="36">ROUNDDOWN(BN14*BP14*1/2,0)</f>
        <v>#N/A</v>
      </c>
      <c r="BT14" s="107" t="e">
        <f t="shared" si="6"/>
        <v>#N/A</v>
      </c>
      <c r="BU14" s="7"/>
      <c r="BV14" s="104" t="e">
        <f t="shared" si="7"/>
        <v>#N/A</v>
      </c>
      <c r="BW14" s="103" t="e">
        <f t="shared" ref="BW14:BW28" si="37">SUM(BX14:BY14)</f>
        <v>#N/A</v>
      </c>
      <c r="BX14" s="103" t="e">
        <f t="shared" si="8"/>
        <v>#N/A</v>
      </c>
      <c r="BY14" s="103" t="e">
        <f t="shared" si="9"/>
        <v>#N/A</v>
      </c>
      <c r="BZ14" s="107" t="e">
        <f t="shared" si="10"/>
        <v>#N/A</v>
      </c>
      <c r="CA14" s="7"/>
      <c r="CB14" s="104" t="e">
        <f t="shared" si="11"/>
        <v>#N/A</v>
      </c>
      <c r="CC14" s="103" t="e">
        <f t="shared" ref="CC14:CC28" si="38">SUM(CD14:CE14)</f>
        <v>#N/A</v>
      </c>
      <c r="CD14" s="103" t="e">
        <f t="shared" ref="CD14:CD28" si="39">ROUNDDOWN(BZ14*CB14*1/2,0)</f>
        <v>#N/A</v>
      </c>
      <c r="CE14" s="103" t="e">
        <f t="shared" ref="CE14:CE28" si="40">ROUNDDOWN(BZ14*CB14*1/2,0)</f>
        <v>#N/A</v>
      </c>
      <c r="CF14" s="107" t="e">
        <f t="shared" si="12"/>
        <v>#N/A</v>
      </c>
      <c r="CG14" s="7"/>
      <c r="CH14" s="104" t="e">
        <f t="shared" si="13"/>
        <v>#N/A</v>
      </c>
      <c r="CI14" s="103" t="e">
        <f t="shared" ref="CI14:CI28" si="41">SUM(CJ14:CK14)</f>
        <v>#N/A</v>
      </c>
      <c r="CJ14" s="103" t="e">
        <f t="shared" ref="CJ14:CJ28" si="42">ROUNDDOWN(CF14*CH14*1/2,0)</f>
        <v>#N/A</v>
      </c>
      <c r="CK14" s="103" t="e">
        <f t="shared" ref="CK14:CK28" si="43">ROUNDDOWN(CF14*CH14*1/2,0)</f>
        <v>#N/A</v>
      </c>
      <c r="CL14" s="107" t="e">
        <f t="shared" si="14"/>
        <v>#N/A</v>
      </c>
      <c r="CM14" s="7"/>
      <c r="CN14" s="104" t="e">
        <f t="shared" si="15"/>
        <v>#N/A</v>
      </c>
      <c r="CO14" s="103" t="e">
        <f t="shared" ref="CO14:CO28" si="44">SUM(CP14:CQ14)</f>
        <v>#N/A</v>
      </c>
      <c r="CP14" s="103" t="e">
        <f t="shared" ref="CP14:CP28" si="45">ROUNDDOWN(CL14*CN14*1/2,0)</f>
        <v>#N/A</v>
      </c>
      <c r="CQ14" s="103" t="e">
        <f t="shared" ref="CQ14:CQ28" si="46">ROUNDDOWN(CL14*CN14*1/2,0)</f>
        <v>#N/A</v>
      </c>
      <c r="CR14" s="107" t="e">
        <f t="shared" si="16"/>
        <v>#N/A</v>
      </c>
      <c r="CS14" s="7"/>
      <c r="CT14" s="104" t="e">
        <f t="shared" si="17"/>
        <v>#N/A</v>
      </c>
      <c r="CU14" s="103" t="e">
        <f t="shared" ref="CU14:CU28" si="47">SUM(CV14:CW14)</f>
        <v>#N/A</v>
      </c>
      <c r="CV14" s="103" t="e">
        <f t="shared" si="18"/>
        <v>#N/A</v>
      </c>
      <c r="CW14" s="103" t="e">
        <f t="shared" si="19"/>
        <v>#N/A</v>
      </c>
      <c r="CX14" s="107" t="e">
        <f t="shared" si="20"/>
        <v>#N/A</v>
      </c>
      <c r="CY14" s="7"/>
      <c r="CZ14" s="104" t="e">
        <f t="shared" si="21"/>
        <v>#N/A</v>
      </c>
      <c r="DA14" s="103" t="e">
        <f t="shared" ref="DA14:DA28" si="48">SUM(DB14:DC14)</f>
        <v>#N/A</v>
      </c>
      <c r="DB14" s="103" t="e">
        <f t="shared" ref="DB14:DB28" si="49">ROUNDDOWN(CX14*CZ14*1/2,0)</f>
        <v>#N/A</v>
      </c>
      <c r="DC14" s="103" t="e">
        <f t="shared" si="22"/>
        <v>#N/A</v>
      </c>
      <c r="DD14" s="124" t="e">
        <f t="shared" si="23"/>
        <v>#N/A</v>
      </c>
      <c r="DE14" s="124" t="e">
        <f t="shared" si="24"/>
        <v>#N/A</v>
      </c>
      <c r="DF14" s="7"/>
      <c r="DG14" s="123">
        <f t="shared" si="25"/>
        <v>0</v>
      </c>
    </row>
    <row r="15" spans="1:111" ht="25.5" customHeight="1">
      <c r="A15" s="5"/>
      <c r="B15" s="5"/>
      <c r="C15" s="5"/>
      <c r="D15" s="5"/>
      <c r="E15" s="5"/>
      <c r="F15" s="5"/>
      <c r="G15" s="5"/>
      <c r="H15" s="5"/>
      <c r="I15" s="2"/>
      <c r="J15" s="2"/>
      <c r="K15" s="3"/>
      <c r="L15" s="121"/>
      <c r="M15" s="172"/>
      <c r="N15" s="8"/>
      <c r="O15" s="2"/>
      <c r="P15" s="7"/>
      <c r="Q15" s="7"/>
      <c r="R15" s="11"/>
      <c r="S15" s="13">
        <f t="shared" ref="S15:S28" si="50">Q15-R15</f>
        <v>0</v>
      </c>
      <c r="T15" s="7"/>
      <c r="U15" s="22"/>
      <c r="V15" s="7">
        <f>Q15-T15-R15</f>
        <v>0</v>
      </c>
      <c r="W15" s="23"/>
      <c r="X15" s="15">
        <f>R15+T15+V15</f>
        <v>0</v>
      </c>
      <c r="Y15" s="12">
        <f t="shared" si="27"/>
        <v>0</v>
      </c>
      <c r="Z15" s="264"/>
      <c r="AA15" s="264"/>
      <c r="AB15" s="174"/>
      <c r="AC15" s="174"/>
      <c r="AD15" s="174"/>
      <c r="AE15" s="174"/>
      <c r="AF15" s="7"/>
      <c r="AG15" s="186">
        <f t="shared" si="28"/>
        <v>0</v>
      </c>
      <c r="AH15" s="113"/>
      <c r="AI15" s="186">
        <f t="shared" si="29"/>
        <v>0</v>
      </c>
      <c r="AJ15" s="7"/>
      <c r="AK15" s="7"/>
      <c r="AL15" s="7"/>
      <c r="AM15" s="178"/>
      <c r="AN15" s="179"/>
      <c r="AO15" s="176"/>
      <c r="AP15" s="176"/>
      <c r="AQ15" s="177"/>
      <c r="AR15" s="178"/>
      <c r="AS15" s="179"/>
      <c r="AT15" s="176"/>
      <c r="AU15" s="176"/>
      <c r="AV15" s="177"/>
      <c r="AW15" s="177"/>
      <c r="AX15" s="176"/>
      <c r="AY15" s="176"/>
      <c r="AZ15" s="177"/>
      <c r="BA15" s="138"/>
      <c r="BB15" s="107" t="e">
        <f t="shared" si="0"/>
        <v>#N/A</v>
      </c>
      <c r="BC15" s="104"/>
      <c r="BD15" s="104" t="e">
        <f t="shared" si="1"/>
        <v>#N/A</v>
      </c>
      <c r="BE15" s="103" t="e">
        <f t="shared" ref="BE15:BE28" si="51">SUM(BF15:BG15)</f>
        <v>#N/A</v>
      </c>
      <c r="BF15" s="103" t="e">
        <f t="shared" ref="BF15:BF19" si="52">ROUNDDOWN(BB15*BD15*1/2,0)</f>
        <v>#N/A</v>
      </c>
      <c r="BG15" s="103" t="e">
        <f t="shared" si="30"/>
        <v>#N/A</v>
      </c>
      <c r="BH15" s="107" t="e">
        <f t="shared" si="2"/>
        <v>#N/A</v>
      </c>
      <c r="BI15" s="7"/>
      <c r="BJ15" s="104" t="e">
        <f t="shared" si="3"/>
        <v>#N/A</v>
      </c>
      <c r="BK15" s="103" t="e">
        <f t="shared" si="31"/>
        <v>#N/A</v>
      </c>
      <c r="BL15" s="103" t="e">
        <f t="shared" si="32"/>
        <v>#N/A</v>
      </c>
      <c r="BM15" s="103" t="e">
        <f t="shared" si="33"/>
        <v>#N/A</v>
      </c>
      <c r="BN15" s="107" t="e">
        <f t="shared" si="4"/>
        <v>#N/A</v>
      </c>
      <c r="BO15" s="7"/>
      <c r="BP15" s="104" t="e">
        <f t="shared" si="5"/>
        <v>#N/A</v>
      </c>
      <c r="BQ15" s="103" t="e">
        <f t="shared" si="34"/>
        <v>#N/A</v>
      </c>
      <c r="BR15" s="103" t="e">
        <f t="shared" si="35"/>
        <v>#N/A</v>
      </c>
      <c r="BS15" s="103" t="e">
        <f t="shared" si="36"/>
        <v>#N/A</v>
      </c>
      <c r="BT15" s="107" t="e">
        <f t="shared" si="6"/>
        <v>#N/A</v>
      </c>
      <c r="BU15" s="7"/>
      <c r="BV15" s="104" t="e">
        <f t="shared" si="7"/>
        <v>#N/A</v>
      </c>
      <c r="BW15" s="103" t="e">
        <f t="shared" si="37"/>
        <v>#N/A</v>
      </c>
      <c r="BX15" s="103" t="e">
        <f t="shared" si="8"/>
        <v>#N/A</v>
      </c>
      <c r="BY15" s="103" t="e">
        <f t="shared" si="9"/>
        <v>#N/A</v>
      </c>
      <c r="BZ15" s="107" t="e">
        <f t="shared" si="10"/>
        <v>#N/A</v>
      </c>
      <c r="CA15" s="7"/>
      <c r="CB15" s="104" t="e">
        <f t="shared" si="11"/>
        <v>#N/A</v>
      </c>
      <c r="CC15" s="103" t="e">
        <f t="shared" si="38"/>
        <v>#N/A</v>
      </c>
      <c r="CD15" s="103" t="e">
        <f t="shared" si="39"/>
        <v>#N/A</v>
      </c>
      <c r="CE15" s="103" t="e">
        <f t="shared" si="40"/>
        <v>#N/A</v>
      </c>
      <c r="CF15" s="107" t="e">
        <f t="shared" si="12"/>
        <v>#N/A</v>
      </c>
      <c r="CG15" s="7"/>
      <c r="CH15" s="104" t="e">
        <f t="shared" si="13"/>
        <v>#N/A</v>
      </c>
      <c r="CI15" s="103" t="e">
        <f t="shared" si="41"/>
        <v>#N/A</v>
      </c>
      <c r="CJ15" s="103" t="e">
        <f t="shared" si="42"/>
        <v>#N/A</v>
      </c>
      <c r="CK15" s="103" t="e">
        <f t="shared" si="43"/>
        <v>#N/A</v>
      </c>
      <c r="CL15" s="107" t="e">
        <f t="shared" si="14"/>
        <v>#N/A</v>
      </c>
      <c r="CM15" s="7"/>
      <c r="CN15" s="104" t="e">
        <f t="shared" si="15"/>
        <v>#N/A</v>
      </c>
      <c r="CO15" s="103" t="e">
        <f t="shared" si="44"/>
        <v>#N/A</v>
      </c>
      <c r="CP15" s="103" t="e">
        <f t="shared" si="45"/>
        <v>#N/A</v>
      </c>
      <c r="CQ15" s="103" t="e">
        <f t="shared" si="46"/>
        <v>#N/A</v>
      </c>
      <c r="CR15" s="107" t="e">
        <f t="shared" si="16"/>
        <v>#N/A</v>
      </c>
      <c r="CS15" s="7"/>
      <c r="CT15" s="104" t="e">
        <f t="shared" si="17"/>
        <v>#N/A</v>
      </c>
      <c r="CU15" s="103" t="e">
        <f t="shared" si="47"/>
        <v>#N/A</v>
      </c>
      <c r="CV15" s="103" t="e">
        <f t="shared" si="18"/>
        <v>#N/A</v>
      </c>
      <c r="CW15" s="103" t="e">
        <f t="shared" si="19"/>
        <v>#N/A</v>
      </c>
      <c r="CX15" s="107" t="e">
        <f t="shared" si="20"/>
        <v>#N/A</v>
      </c>
      <c r="CY15" s="7"/>
      <c r="CZ15" s="104" t="e">
        <f t="shared" si="21"/>
        <v>#N/A</v>
      </c>
      <c r="DA15" s="103" t="e">
        <f t="shared" si="48"/>
        <v>#N/A</v>
      </c>
      <c r="DB15" s="103" t="e">
        <f t="shared" si="49"/>
        <v>#N/A</v>
      </c>
      <c r="DC15" s="103" t="e">
        <f t="shared" si="22"/>
        <v>#N/A</v>
      </c>
      <c r="DD15" s="124" t="e">
        <f t="shared" si="23"/>
        <v>#N/A</v>
      </c>
      <c r="DE15" s="124" t="e">
        <f t="shared" si="24"/>
        <v>#N/A</v>
      </c>
      <c r="DF15" s="7"/>
      <c r="DG15" s="123">
        <f t="shared" si="25"/>
        <v>0</v>
      </c>
    </row>
    <row r="16" spans="1:111" ht="25.5" customHeight="1">
      <c r="A16" s="5"/>
      <c r="B16" s="5"/>
      <c r="C16" s="5"/>
      <c r="D16" s="5"/>
      <c r="E16" s="5"/>
      <c r="F16" s="5"/>
      <c r="G16" s="5"/>
      <c r="H16" s="5"/>
      <c r="I16" s="2"/>
      <c r="J16" s="2"/>
      <c r="K16" s="3"/>
      <c r="L16" s="121"/>
      <c r="M16" s="172"/>
      <c r="N16" s="8"/>
      <c r="O16" s="2"/>
      <c r="P16" s="7"/>
      <c r="Q16" s="7"/>
      <c r="R16" s="11"/>
      <c r="S16" s="13">
        <f t="shared" si="50"/>
        <v>0</v>
      </c>
      <c r="T16" s="7"/>
      <c r="U16" s="22"/>
      <c r="V16" s="7">
        <f t="shared" ref="V16:V28" si="53">Q16-T16-R16</f>
        <v>0</v>
      </c>
      <c r="W16" s="23"/>
      <c r="X16" s="15">
        <f t="shared" ref="X16:X28" si="54">R16+T16+V16</f>
        <v>0</v>
      </c>
      <c r="Y16" s="12">
        <f t="shared" si="27"/>
        <v>0</v>
      </c>
      <c r="Z16" s="266"/>
      <c r="AA16" s="266"/>
      <c r="AB16" s="174"/>
      <c r="AC16" s="174"/>
      <c r="AD16" s="174"/>
      <c r="AE16" s="174"/>
      <c r="AF16" s="7"/>
      <c r="AG16" s="186">
        <f t="shared" si="28"/>
        <v>0</v>
      </c>
      <c r="AH16" s="113"/>
      <c r="AI16" s="186">
        <f t="shared" si="29"/>
        <v>0</v>
      </c>
      <c r="AJ16" s="48"/>
      <c r="AK16" s="48"/>
      <c r="AL16" s="48"/>
      <c r="AM16" s="178"/>
      <c r="AN16" s="179"/>
      <c r="AO16" s="180"/>
      <c r="AP16" s="180"/>
      <c r="AQ16" s="181"/>
      <c r="AR16" s="178"/>
      <c r="AS16" s="179"/>
      <c r="AT16" s="180"/>
      <c r="AU16" s="180"/>
      <c r="AV16" s="181"/>
      <c r="AW16" s="181"/>
      <c r="AX16" s="180"/>
      <c r="AY16" s="180"/>
      <c r="AZ16" s="181"/>
      <c r="BA16" s="139"/>
      <c r="BB16" s="107" t="e">
        <f t="shared" si="0"/>
        <v>#N/A</v>
      </c>
      <c r="BC16" s="104"/>
      <c r="BD16" s="104" t="e">
        <f t="shared" si="1"/>
        <v>#N/A</v>
      </c>
      <c r="BE16" s="103" t="e">
        <f t="shared" si="51"/>
        <v>#N/A</v>
      </c>
      <c r="BF16" s="103" t="e">
        <f t="shared" si="52"/>
        <v>#N/A</v>
      </c>
      <c r="BG16" s="103" t="e">
        <f t="shared" si="30"/>
        <v>#N/A</v>
      </c>
      <c r="BH16" s="107" t="e">
        <f t="shared" si="2"/>
        <v>#N/A</v>
      </c>
      <c r="BI16" s="7"/>
      <c r="BJ16" s="104" t="e">
        <f t="shared" si="3"/>
        <v>#N/A</v>
      </c>
      <c r="BK16" s="103" t="e">
        <f>SUM(BL16:BM16)</f>
        <v>#N/A</v>
      </c>
      <c r="BL16" s="103" t="e">
        <f>ROUNDDOWN(BH16*BJ16*1/2,0)</f>
        <v>#N/A</v>
      </c>
      <c r="BM16" s="103" t="e">
        <f t="shared" si="33"/>
        <v>#N/A</v>
      </c>
      <c r="BN16" s="107" t="e">
        <f t="shared" si="4"/>
        <v>#N/A</v>
      </c>
      <c r="BO16" s="7"/>
      <c r="BP16" s="104" t="e">
        <f t="shared" si="5"/>
        <v>#N/A</v>
      </c>
      <c r="BQ16" s="103" t="e">
        <f t="shared" si="34"/>
        <v>#N/A</v>
      </c>
      <c r="BR16" s="103" t="e">
        <f t="shared" si="35"/>
        <v>#N/A</v>
      </c>
      <c r="BS16" s="103" t="e">
        <f t="shared" si="36"/>
        <v>#N/A</v>
      </c>
      <c r="BT16" s="107" t="e">
        <f t="shared" si="6"/>
        <v>#N/A</v>
      </c>
      <c r="BU16" s="7"/>
      <c r="BV16" s="104" t="e">
        <f t="shared" si="7"/>
        <v>#N/A</v>
      </c>
      <c r="BW16" s="103" t="e">
        <f t="shared" si="37"/>
        <v>#N/A</v>
      </c>
      <c r="BX16" s="103" t="e">
        <f t="shared" si="8"/>
        <v>#N/A</v>
      </c>
      <c r="BY16" s="103" t="e">
        <f t="shared" si="9"/>
        <v>#N/A</v>
      </c>
      <c r="BZ16" s="107" t="e">
        <f t="shared" si="10"/>
        <v>#N/A</v>
      </c>
      <c r="CA16" s="7"/>
      <c r="CB16" s="104" t="e">
        <f t="shared" si="11"/>
        <v>#N/A</v>
      </c>
      <c r="CC16" s="103" t="e">
        <f t="shared" si="38"/>
        <v>#N/A</v>
      </c>
      <c r="CD16" s="103" t="e">
        <f t="shared" si="39"/>
        <v>#N/A</v>
      </c>
      <c r="CE16" s="103" t="e">
        <f t="shared" si="40"/>
        <v>#N/A</v>
      </c>
      <c r="CF16" s="107" t="e">
        <f t="shared" si="12"/>
        <v>#N/A</v>
      </c>
      <c r="CG16" s="7"/>
      <c r="CH16" s="104" t="e">
        <f t="shared" si="13"/>
        <v>#N/A</v>
      </c>
      <c r="CI16" s="103" t="e">
        <f t="shared" si="41"/>
        <v>#N/A</v>
      </c>
      <c r="CJ16" s="103" t="e">
        <f t="shared" si="42"/>
        <v>#N/A</v>
      </c>
      <c r="CK16" s="103" t="e">
        <f t="shared" si="43"/>
        <v>#N/A</v>
      </c>
      <c r="CL16" s="107" t="e">
        <f t="shared" si="14"/>
        <v>#N/A</v>
      </c>
      <c r="CM16" s="7"/>
      <c r="CN16" s="104" t="e">
        <f t="shared" si="15"/>
        <v>#N/A</v>
      </c>
      <c r="CO16" s="103" t="e">
        <f t="shared" si="44"/>
        <v>#N/A</v>
      </c>
      <c r="CP16" s="103" t="e">
        <f t="shared" si="45"/>
        <v>#N/A</v>
      </c>
      <c r="CQ16" s="103" t="e">
        <f t="shared" si="46"/>
        <v>#N/A</v>
      </c>
      <c r="CR16" s="107" t="e">
        <f t="shared" si="16"/>
        <v>#N/A</v>
      </c>
      <c r="CS16" s="7"/>
      <c r="CT16" s="104" t="e">
        <f t="shared" si="17"/>
        <v>#N/A</v>
      </c>
      <c r="CU16" s="103" t="e">
        <f t="shared" si="47"/>
        <v>#N/A</v>
      </c>
      <c r="CV16" s="103" t="e">
        <f t="shared" si="18"/>
        <v>#N/A</v>
      </c>
      <c r="CW16" s="103" t="e">
        <f t="shared" si="19"/>
        <v>#N/A</v>
      </c>
      <c r="CX16" s="107" t="e">
        <f t="shared" si="20"/>
        <v>#N/A</v>
      </c>
      <c r="CY16" s="7"/>
      <c r="CZ16" s="104" t="e">
        <f t="shared" si="21"/>
        <v>#N/A</v>
      </c>
      <c r="DA16" s="103" t="e">
        <f t="shared" si="48"/>
        <v>#N/A</v>
      </c>
      <c r="DB16" s="103" t="e">
        <f t="shared" si="49"/>
        <v>#N/A</v>
      </c>
      <c r="DC16" s="103" t="e">
        <f t="shared" si="22"/>
        <v>#N/A</v>
      </c>
      <c r="DD16" s="124" t="e">
        <f t="shared" si="23"/>
        <v>#N/A</v>
      </c>
      <c r="DE16" s="124" t="e">
        <f t="shared" si="24"/>
        <v>#N/A</v>
      </c>
      <c r="DF16" s="7"/>
      <c r="DG16" s="123">
        <f t="shared" si="25"/>
        <v>0</v>
      </c>
    </row>
    <row r="17" spans="1:111" ht="25.5" customHeight="1">
      <c r="A17" s="5"/>
      <c r="B17" s="5"/>
      <c r="C17" s="5"/>
      <c r="D17" s="5"/>
      <c r="E17" s="5"/>
      <c r="F17" s="5"/>
      <c r="G17" s="5"/>
      <c r="H17" s="5"/>
      <c r="I17" s="2"/>
      <c r="J17" s="2"/>
      <c r="K17" s="3"/>
      <c r="L17" s="121"/>
      <c r="M17" s="172"/>
      <c r="N17" s="8"/>
      <c r="O17" s="2"/>
      <c r="P17" s="7"/>
      <c r="Q17" s="7"/>
      <c r="R17" s="11"/>
      <c r="S17" s="13">
        <f t="shared" si="50"/>
        <v>0</v>
      </c>
      <c r="T17" s="7"/>
      <c r="U17" s="22"/>
      <c r="V17" s="7">
        <f>Q17-T17-R17</f>
        <v>0</v>
      </c>
      <c r="W17" s="23"/>
      <c r="X17" s="15">
        <f t="shared" si="54"/>
        <v>0</v>
      </c>
      <c r="Y17" s="12">
        <f t="shared" si="27"/>
        <v>0</v>
      </c>
      <c r="Z17" s="265"/>
      <c r="AA17" s="265"/>
      <c r="AB17" s="174"/>
      <c r="AC17" s="174"/>
      <c r="AD17" s="174"/>
      <c r="AE17" s="174"/>
      <c r="AF17" s="113"/>
      <c r="AG17" s="186">
        <f t="shared" si="28"/>
        <v>0</v>
      </c>
      <c r="AH17" s="113"/>
      <c r="AI17" s="186">
        <f t="shared" si="29"/>
        <v>0</v>
      </c>
      <c r="AJ17" s="7"/>
      <c r="AK17" s="7"/>
      <c r="AL17" s="7"/>
      <c r="AM17" s="176"/>
      <c r="AN17" s="177"/>
      <c r="AO17" s="176"/>
      <c r="AP17" s="176"/>
      <c r="AQ17" s="177"/>
      <c r="AR17" s="176"/>
      <c r="AS17" s="177"/>
      <c r="AT17" s="176"/>
      <c r="AU17" s="176"/>
      <c r="AV17" s="177"/>
      <c r="AW17" s="177"/>
      <c r="AX17" s="176"/>
      <c r="AY17" s="176"/>
      <c r="AZ17" s="177"/>
      <c r="BA17" s="138"/>
      <c r="BB17" s="107" t="e">
        <f t="shared" si="0"/>
        <v>#N/A</v>
      </c>
      <c r="BC17" s="104"/>
      <c r="BD17" s="104" t="e">
        <f t="shared" si="1"/>
        <v>#N/A</v>
      </c>
      <c r="BE17" s="103" t="e">
        <f t="shared" si="51"/>
        <v>#N/A</v>
      </c>
      <c r="BF17" s="103" t="e">
        <f t="shared" si="52"/>
        <v>#N/A</v>
      </c>
      <c r="BG17" s="103" t="e">
        <f t="shared" si="30"/>
        <v>#N/A</v>
      </c>
      <c r="BH17" s="107" t="e">
        <f t="shared" si="2"/>
        <v>#N/A</v>
      </c>
      <c r="BI17" s="7"/>
      <c r="BJ17" s="104" t="e">
        <f t="shared" si="3"/>
        <v>#N/A</v>
      </c>
      <c r="BK17" s="103" t="e">
        <f t="shared" ref="BK17:BK28" si="55">SUM(BL17:BM17)</f>
        <v>#N/A</v>
      </c>
      <c r="BL17" s="103" t="e">
        <f t="shared" ref="BL17:BL28" si="56">ROUNDDOWN(BH17*BJ17*1/2,0)</f>
        <v>#N/A</v>
      </c>
      <c r="BM17" s="103" t="e">
        <f t="shared" si="33"/>
        <v>#N/A</v>
      </c>
      <c r="BN17" s="107" t="e">
        <f t="shared" si="4"/>
        <v>#N/A</v>
      </c>
      <c r="BO17" s="7"/>
      <c r="BP17" s="104" t="e">
        <f t="shared" si="5"/>
        <v>#N/A</v>
      </c>
      <c r="BQ17" s="103" t="e">
        <f t="shared" si="34"/>
        <v>#N/A</v>
      </c>
      <c r="BR17" s="103" t="e">
        <f t="shared" si="35"/>
        <v>#N/A</v>
      </c>
      <c r="BS17" s="103" t="e">
        <f t="shared" si="36"/>
        <v>#N/A</v>
      </c>
      <c r="BT17" s="107" t="e">
        <f t="shared" si="6"/>
        <v>#N/A</v>
      </c>
      <c r="BU17" s="7"/>
      <c r="BV17" s="104" t="e">
        <f t="shared" si="7"/>
        <v>#N/A</v>
      </c>
      <c r="BW17" s="103" t="e">
        <f t="shared" si="37"/>
        <v>#N/A</v>
      </c>
      <c r="BX17" s="103" t="e">
        <f t="shared" si="8"/>
        <v>#N/A</v>
      </c>
      <c r="BY17" s="103" t="e">
        <f t="shared" si="9"/>
        <v>#N/A</v>
      </c>
      <c r="BZ17" s="107" t="e">
        <f t="shared" si="10"/>
        <v>#N/A</v>
      </c>
      <c r="CA17" s="7"/>
      <c r="CB17" s="104" t="e">
        <f t="shared" si="11"/>
        <v>#N/A</v>
      </c>
      <c r="CC17" s="103" t="e">
        <f t="shared" si="38"/>
        <v>#N/A</v>
      </c>
      <c r="CD17" s="103" t="e">
        <f t="shared" si="39"/>
        <v>#N/A</v>
      </c>
      <c r="CE17" s="103" t="e">
        <f t="shared" si="40"/>
        <v>#N/A</v>
      </c>
      <c r="CF17" s="107" t="e">
        <f t="shared" si="12"/>
        <v>#N/A</v>
      </c>
      <c r="CG17" s="7"/>
      <c r="CH17" s="104" t="e">
        <f t="shared" si="13"/>
        <v>#N/A</v>
      </c>
      <c r="CI17" s="103" t="e">
        <f t="shared" si="41"/>
        <v>#N/A</v>
      </c>
      <c r="CJ17" s="103" t="e">
        <f t="shared" si="42"/>
        <v>#N/A</v>
      </c>
      <c r="CK17" s="103" t="e">
        <f t="shared" si="43"/>
        <v>#N/A</v>
      </c>
      <c r="CL17" s="107" t="e">
        <f t="shared" si="14"/>
        <v>#N/A</v>
      </c>
      <c r="CM17" s="7"/>
      <c r="CN17" s="104" t="e">
        <f t="shared" si="15"/>
        <v>#N/A</v>
      </c>
      <c r="CO17" s="103" t="e">
        <f t="shared" si="44"/>
        <v>#N/A</v>
      </c>
      <c r="CP17" s="103" t="e">
        <f t="shared" si="45"/>
        <v>#N/A</v>
      </c>
      <c r="CQ17" s="103" t="e">
        <f t="shared" si="46"/>
        <v>#N/A</v>
      </c>
      <c r="CR17" s="107" t="e">
        <f t="shared" si="16"/>
        <v>#N/A</v>
      </c>
      <c r="CS17" s="7"/>
      <c r="CT17" s="104" t="e">
        <f t="shared" si="17"/>
        <v>#N/A</v>
      </c>
      <c r="CU17" s="103" t="e">
        <f t="shared" si="47"/>
        <v>#N/A</v>
      </c>
      <c r="CV17" s="103" t="e">
        <f t="shared" si="18"/>
        <v>#N/A</v>
      </c>
      <c r="CW17" s="103" t="e">
        <f t="shared" si="19"/>
        <v>#N/A</v>
      </c>
      <c r="CX17" s="107" t="e">
        <f t="shared" si="20"/>
        <v>#N/A</v>
      </c>
      <c r="CY17" s="7"/>
      <c r="CZ17" s="104" t="e">
        <f t="shared" si="21"/>
        <v>#N/A</v>
      </c>
      <c r="DA17" s="103" t="e">
        <f t="shared" si="48"/>
        <v>#N/A</v>
      </c>
      <c r="DB17" s="103" t="e">
        <f t="shared" si="49"/>
        <v>#N/A</v>
      </c>
      <c r="DC17" s="103" t="e">
        <f t="shared" si="22"/>
        <v>#N/A</v>
      </c>
      <c r="DD17" s="124" t="e">
        <f t="shared" si="23"/>
        <v>#N/A</v>
      </c>
      <c r="DE17" s="124" t="e">
        <f t="shared" si="24"/>
        <v>#N/A</v>
      </c>
      <c r="DF17" s="7"/>
      <c r="DG17" s="123">
        <f t="shared" si="25"/>
        <v>0</v>
      </c>
    </row>
    <row r="18" spans="1:111" ht="25.5" customHeight="1">
      <c r="A18" s="5"/>
      <c r="B18" s="5"/>
      <c r="C18" s="5"/>
      <c r="D18" s="5"/>
      <c r="E18" s="5"/>
      <c r="F18" s="5"/>
      <c r="G18" s="5"/>
      <c r="H18" s="5"/>
      <c r="I18" s="2"/>
      <c r="J18" s="2"/>
      <c r="K18" s="2"/>
      <c r="L18" s="122"/>
      <c r="M18" s="172"/>
      <c r="N18" s="8"/>
      <c r="O18" s="2"/>
      <c r="P18" s="7"/>
      <c r="Q18" s="7"/>
      <c r="R18" s="11"/>
      <c r="S18" s="13">
        <f t="shared" si="50"/>
        <v>0</v>
      </c>
      <c r="T18" s="7"/>
      <c r="U18" s="22"/>
      <c r="V18" s="7">
        <f t="shared" si="53"/>
        <v>0</v>
      </c>
      <c r="W18" s="23"/>
      <c r="X18" s="15">
        <f t="shared" si="54"/>
        <v>0</v>
      </c>
      <c r="Y18" s="12">
        <f t="shared" si="27"/>
        <v>0</v>
      </c>
      <c r="Z18" s="14"/>
      <c r="AA18" s="14"/>
      <c r="AB18" s="174"/>
      <c r="AC18" s="174"/>
      <c r="AD18" s="174"/>
      <c r="AE18" s="174"/>
      <c r="AF18" s="7"/>
      <c r="AG18" s="186">
        <f t="shared" si="28"/>
        <v>0</v>
      </c>
      <c r="AH18" s="113"/>
      <c r="AI18" s="186">
        <f t="shared" si="29"/>
        <v>0</v>
      </c>
      <c r="AJ18" s="7"/>
      <c r="AK18" s="7"/>
      <c r="AL18" s="7"/>
      <c r="AM18" s="176"/>
      <c r="AN18" s="177"/>
      <c r="AO18" s="176"/>
      <c r="AP18" s="176"/>
      <c r="AQ18" s="177"/>
      <c r="AR18" s="176"/>
      <c r="AS18" s="177"/>
      <c r="AT18" s="176"/>
      <c r="AU18" s="176"/>
      <c r="AV18" s="177"/>
      <c r="AW18" s="177"/>
      <c r="AX18" s="176"/>
      <c r="AY18" s="176"/>
      <c r="AZ18" s="177"/>
      <c r="BA18" s="138"/>
      <c r="BB18" s="107" t="e">
        <f t="shared" si="0"/>
        <v>#N/A</v>
      </c>
      <c r="BC18" s="104"/>
      <c r="BD18" s="104" t="e">
        <f t="shared" si="1"/>
        <v>#N/A</v>
      </c>
      <c r="BE18" s="103" t="e">
        <f t="shared" si="51"/>
        <v>#N/A</v>
      </c>
      <c r="BF18" s="103" t="e">
        <f t="shared" si="52"/>
        <v>#N/A</v>
      </c>
      <c r="BG18" s="103" t="e">
        <f>ROUNDDOWN(BB18*BD18*1/2,0)</f>
        <v>#N/A</v>
      </c>
      <c r="BH18" s="107" t="e">
        <f t="shared" si="2"/>
        <v>#N/A</v>
      </c>
      <c r="BI18" s="7"/>
      <c r="BJ18" s="104" t="e">
        <f t="shared" si="3"/>
        <v>#N/A</v>
      </c>
      <c r="BK18" s="103" t="e">
        <f t="shared" si="55"/>
        <v>#N/A</v>
      </c>
      <c r="BL18" s="103" t="e">
        <f t="shared" si="56"/>
        <v>#N/A</v>
      </c>
      <c r="BM18" s="103" t="e">
        <f t="shared" si="33"/>
        <v>#N/A</v>
      </c>
      <c r="BN18" s="107" t="e">
        <f t="shared" si="4"/>
        <v>#N/A</v>
      </c>
      <c r="BO18" s="7"/>
      <c r="BP18" s="104" t="e">
        <f t="shared" si="5"/>
        <v>#N/A</v>
      </c>
      <c r="BQ18" s="103" t="e">
        <f t="shared" si="34"/>
        <v>#N/A</v>
      </c>
      <c r="BR18" s="103" t="e">
        <f t="shared" si="35"/>
        <v>#N/A</v>
      </c>
      <c r="BS18" s="103" t="e">
        <f t="shared" si="36"/>
        <v>#N/A</v>
      </c>
      <c r="BT18" s="107" t="e">
        <f t="shared" si="6"/>
        <v>#N/A</v>
      </c>
      <c r="BU18" s="7"/>
      <c r="BV18" s="104" t="e">
        <f t="shared" si="7"/>
        <v>#N/A</v>
      </c>
      <c r="BW18" s="103" t="e">
        <f t="shared" si="37"/>
        <v>#N/A</v>
      </c>
      <c r="BX18" s="103" t="e">
        <f t="shared" si="8"/>
        <v>#N/A</v>
      </c>
      <c r="BY18" s="103" t="e">
        <f t="shared" si="9"/>
        <v>#N/A</v>
      </c>
      <c r="BZ18" s="107" t="e">
        <f t="shared" si="10"/>
        <v>#N/A</v>
      </c>
      <c r="CA18" s="7"/>
      <c r="CB18" s="104" t="e">
        <f t="shared" si="11"/>
        <v>#N/A</v>
      </c>
      <c r="CC18" s="103" t="e">
        <f t="shared" si="38"/>
        <v>#N/A</v>
      </c>
      <c r="CD18" s="103" t="e">
        <f t="shared" si="39"/>
        <v>#N/A</v>
      </c>
      <c r="CE18" s="103" t="e">
        <f t="shared" si="40"/>
        <v>#N/A</v>
      </c>
      <c r="CF18" s="107" t="e">
        <f t="shared" si="12"/>
        <v>#N/A</v>
      </c>
      <c r="CG18" s="7"/>
      <c r="CH18" s="104" t="e">
        <f t="shared" si="13"/>
        <v>#N/A</v>
      </c>
      <c r="CI18" s="103" t="e">
        <f t="shared" si="41"/>
        <v>#N/A</v>
      </c>
      <c r="CJ18" s="103" t="e">
        <f t="shared" si="42"/>
        <v>#N/A</v>
      </c>
      <c r="CK18" s="103" t="e">
        <f t="shared" si="43"/>
        <v>#N/A</v>
      </c>
      <c r="CL18" s="107" t="e">
        <f t="shared" si="14"/>
        <v>#N/A</v>
      </c>
      <c r="CM18" s="7"/>
      <c r="CN18" s="104" t="e">
        <f t="shared" si="15"/>
        <v>#N/A</v>
      </c>
      <c r="CO18" s="103" t="e">
        <f t="shared" si="44"/>
        <v>#N/A</v>
      </c>
      <c r="CP18" s="103" t="e">
        <f t="shared" si="45"/>
        <v>#N/A</v>
      </c>
      <c r="CQ18" s="103" t="e">
        <f t="shared" si="46"/>
        <v>#N/A</v>
      </c>
      <c r="CR18" s="107" t="e">
        <f t="shared" si="16"/>
        <v>#N/A</v>
      </c>
      <c r="CS18" s="7"/>
      <c r="CT18" s="104" t="e">
        <f t="shared" si="17"/>
        <v>#N/A</v>
      </c>
      <c r="CU18" s="103" t="e">
        <f t="shared" si="47"/>
        <v>#N/A</v>
      </c>
      <c r="CV18" s="103" t="e">
        <f t="shared" si="18"/>
        <v>#N/A</v>
      </c>
      <c r="CW18" s="103" t="e">
        <f t="shared" si="19"/>
        <v>#N/A</v>
      </c>
      <c r="CX18" s="107" t="e">
        <f t="shared" si="20"/>
        <v>#N/A</v>
      </c>
      <c r="CY18" s="7"/>
      <c r="CZ18" s="104" t="e">
        <f t="shared" si="21"/>
        <v>#N/A</v>
      </c>
      <c r="DA18" s="103" t="e">
        <f t="shared" si="48"/>
        <v>#N/A</v>
      </c>
      <c r="DB18" s="103" t="e">
        <f t="shared" si="49"/>
        <v>#N/A</v>
      </c>
      <c r="DC18" s="103" t="e">
        <f t="shared" si="22"/>
        <v>#N/A</v>
      </c>
      <c r="DD18" s="124" t="e">
        <f t="shared" si="23"/>
        <v>#N/A</v>
      </c>
      <c r="DE18" s="124" t="e">
        <f t="shared" si="24"/>
        <v>#N/A</v>
      </c>
      <c r="DF18" s="7"/>
      <c r="DG18" s="123">
        <f t="shared" si="25"/>
        <v>0</v>
      </c>
    </row>
    <row r="19" spans="1:111" ht="25.5" customHeight="1">
      <c r="A19" s="5"/>
      <c r="B19" s="5"/>
      <c r="C19" s="5"/>
      <c r="D19" s="5"/>
      <c r="E19" s="5"/>
      <c r="F19" s="5"/>
      <c r="G19" s="5"/>
      <c r="H19" s="5"/>
      <c r="I19" s="2"/>
      <c r="J19" s="2"/>
      <c r="K19" s="3"/>
      <c r="L19" s="121"/>
      <c r="M19" s="172"/>
      <c r="N19" s="8"/>
      <c r="O19" s="2"/>
      <c r="P19" s="7"/>
      <c r="Q19" s="7"/>
      <c r="R19" s="11"/>
      <c r="S19" s="13">
        <f t="shared" si="50"/>
        <v>0</v>
      </c>
      <c r="T19" s="7"/>
      <c r="U19" s="22"/>
      <c r="V19" s="7">
        <f t="shared" si="53"/>
        <v>0</v>
      </c>
      <c r="W19" s="23"/>
      <c r="X19" s="15">
        <f t="shared" si="54"/>
        <v>0</v>
      </c>
      <c r="Y19" s="12">
        <f t="shared" si="27"/>
        <v>0</v>
      </c>
      <c r="Z19" s="264"/>
      <c r="AA19" s="264"/>
      <c r="AB19" s="174"/>
      <c r="AC19" s="174"/>
      <c r="AD19" s="174"/>
      <c r="AE19" s="174"/>
      <c r="AF19" s="7"/>
      <c r="AG19" s="186">
        <f t="shared" si="28"/>
        <v>0</v>
      </c>
      <c r="AH19" s="113"/>
      <c r="AI19" s="186">
        <f t="shared" si="29"/>
        <v>0</v>
      </c>
      <c r="AJ19" s="7"/>
      <c r="AK19" s="7"/>
      <c r="AL19" s="7"/>
      <c r="AM19" s="176"/>
      <c r="AN19" s="177"/>
      <c r="AO19" s="176"/>
      <c r="AP19" s="176"/>
      <c r="AQ19" s="177"/>
      <c r="AR19" s="176"/>
      <c r="AS19" s="177"/>
      <c r="AT19" s="176"/>
      <c r="AU19" s="176"/>
      <c r="AV19" s="177"/>
      <c r="AW19" s="177"/>
      <c r="AX19" s="176"/>
      <c r="AY19" s="176"/>
      <c r="AZ19" s="177"/>
      <c r="BA19" s="138"/>
      <c r="BB19" s="107" t="e">
        <f t="shared" si="0"/>
        <v>#N/A</v>
      </c>
      <c r="BC19" s="104"/>
      <c r="BD19" s="104" t="e">
        <f t="shared" si="1"/>
        <v>#N/A</v>
      </c>
      <c r="BE19" s="103" t="e">
        <f t="shared" si="51"/>
        <v>#N/A</v>
      </c>
      <c r="BF19" s="103" t="e">
        <f t="shared" si="52"/>
        <v>#N/A</v>
      </c>
      <c r="BG19" s="103" t="e">
        <f t="shared" ref="BG19:BG28" si="57">ROUNDDOWN(BB19*BD19*1/2,0)</f>
        <v>#N/A</v>
      </c>
      <c r="BH19" s="107" t="e">
        <f t="shared" si="2"/>
        <v>#N/A</v>
      </c>
      <c r="BI19" s="7"/>
      <c r="BJ19" s="104" t="e">
        <f t="shared" si="3"/>
        <v>#N/A</v>
      </c>
      <c r="BK19" s="103" t="e">
        <f t="shared" si="55"/>
        <v>#N/A</v>
      </c>
      <c r="BL19" s="103" t="e">
        <f t="shared" si="56"/>
        <v>#N/A</v>
      </c>
      <c r="BM19" s="103" t="e">
        <f t="shared" si="33"/>
        <v>#N/A</v>
      </c>
      <c r="BN19" s="107" t="e">
        <f t="shared" si="4"/>
        <v>#N/A</v>
      </c>
      <c r="BO19" s="7"/>
      <c r="BP19" s="104" t="e">
        <f t="shared" si="5"/>
        <v>#N/A</v>
      </c>
      <c r="BQ19" s="103" t="e">
        <f t="shared" si="34"/>
        <v>#N/A</v>
      </c>
      <c r="BR19" s="103" t="e">
        <f t="shared" si="35"/>
        <v>#N/A</v>
      </c>
      <c r="BS19" s="103" t="e">
        <f t="shared" si="36"/>
        <v>#N/A</v>
      </c>
      <c r="BT19" s="107" t="e">
        <f t="shared" si="6"/>
        <v>#N/A</v>
      </c>
      <c r="BU19" s="7"/>
      <c r="BV19" s="104" t="e">
        <f t="shared" si="7"/>
        <v>#N/A</v>
      </c>
      <c r="BW19" s="103" t="e">
        <f t="shared" si="37"/>
        <v>#N/A</v>
      </c>
      <c r="BX19" s="103" t="e">
        <f t="shared" si="8"/>
        <v>#N/A</v>
      </c>
      <c r="BY19" s="103" t="e">
        <f t="shared" si="9"/>
        <v>#N/A</v>
      </c>
      <c r="BZ19" s="107" t="e">
        <f t="shared" si="10"/>
        <v>#N/A</v>
      </c>
      <c r="CA19" s="7"/>
      <c r="CB19" s="104" t="e">
        <f t="shared" si="11"/>
        <v>#N/A</v>
      </c>
      <c r="CC19" s="103" t="e">
        <f t="shared" si="38"/>
        <v>#N/A</v>
      </c>
      <c r="CD19" s="103" t="e">
        <f t="shared" si="39"/>
        <v>#N/A</v>
      </c>
      <c r="CE19" s="103" t="e">
        <f t="shared" si="40"/>
        <v>#N/A</v>
      </c>
      <c r="CF19" s="107" t="e">
        <f t="shared" si="12"/>
        <v>#N/A</v>
      </c>
      <c r="CG19" s="7"/>
      <c r="CH19" s="104" t="e">
        <f t="shared" si="13"/>
        <v>#N/A</v>
      </c>
      <c r="CI19" s="103" t="e">
        <f t="shared" si="41"/>
        <v>#N/A</v>
      </c>
      <c r="CJ19" s="103" t="e">
        <f t="shared" si="42"/>
        <v>#N/A</v>
      </c>
      <c r="CK19" s="103" t="e">
        <f t="shared" si="43"/>
        <v>#N/A</v>
      </c>
      <c r="CL19" s="107" t="e">
        <f t="shared" si="14"/>
        <v>#N/A</v>
      </c>
      <c r="CM19" s="7"/>
      <c r="CN19" s="104" t="e">
        <f t="shared" si="15"/>
        <v>#N/A</v>
      </c>
      <c r="CO19" s="103" t="e">
        <f t="shared" si="44"/>
        <v>#N/A</v>
      </c>
      <c r="CP19" s="103" t="e">
        <f t="shared" si="45"/>
        <v>#N/A</v>
      </c>
      <c r="CQ19" s="103" t="e">
        <f t="shared" si="46"/>
        <v>#N/A</v>
      </c>
      <c r="CR19" s="107" t="e">
        <f t="shared" si="16"/>
        <v>#N/A</v>
      </c>
      <c r="CS19" s="7"/>
      <c r="CT19" s="104" t="e">
        <f t="shared" si="17"/>
        <v>#N/A</v>
      </c>
      <c r="CU19" s="103" t="e">
        <f t="shared" si="47"/>
        <v>#N/A</v>
      </c>
      <c r="CV19" s="103" t="e">
        <f t="shared" si="18"/>
        <v>#N/A</v>
      </c>
      <c r="CW19" s="103" t="e">
        <f t="shared" si="19"/>
        <v>#N/A</v>
      </c>
      <c r="CX19" s="107" t="e">
        <f t="shared" si="20"/>
        <v>#N/A</v>
      </c>
      <c r="CY19" s="7"/>
      <c r="CZ19" s="104" t="e">
        <f t="shared" si="21"/>
        <v>#N/A</v>
      </c>
      <c r="DA19" s="103" t="e">
        <f t="shared" si="48"/>
        <v>#N/A</v>
      </c>
      <c r="DB19" s="103" t="e">
        <f t="shared" si="49"/>
        <v>#N/A</v>
      </c>
      <c r="DC19" s="103" t="e">
        <f t="shared" si="22"/>
        <v>#N/A</v>
      </c>
      <c r="DD19" s="124" t="e">
        <f t="shared" si="23"/>
        <v>#N/A</v>
      </c>
      <c r="DE19" s="124" t="e">
        <f t="shared" si="24"/>
        <v>#N/A</v>
      </c>
      <c r="DF19" s="7"/>
      <c r="DG19" s="123">
        <f t="shared" si="25"/>
        <v>0</v>
      </c>
    </row>
    <row r="20" spans="1:111" ht="25.5" customHeight="1">
      <c r="A20" s="5"/>
      <c r="B20" s="5"/>
      <c r="C20" s="5"/>
      <c r="D20" s="5"/>
      <c r="E20" s="5"/>
      <c r="F20" s="5"/>
      <c r="G20" s="5"/>
      <c r="H20" s="5"/>
      <c r="I20" s="2"/>
      <c r="J20" s="2"/>
      <c r="K20" s="3"/>
      <c r="L20" s="121"/>
      <c r="M20" s="172"/>
      <c r="N20" s="8"/>
      <c r="O20" s="2"/>
      <c r="P20" s="7"/>
      <c r="Q20" s="7"/>
      <c r="R20" s="11"/>
      <c r="S20" s="13">
        <f t="shared" si="50"/>
        <v>0</v>
      </c>
      <c r="T20" s="7"/>
      <c r="U20" s="22"/>
      <c r="V20" s="7">
        <f t="shared" si="53"/>
        <v>0</v>
      </c>
      <c r="W20" s="23"/>
      <c r="X20" s="15">
        <f t="shared" si="54"/>
        <v>0</v>
      </c>
      <c r="Y20" s="12">
        <f t="shared" si="27"/>
        <v>0</v>
      </c>
      <c r="Z20" s="265"/>
      <c r="AA20" s="265"/>
      <c r="AB20" s="174"/>
      <c r="AC20" s="174"/>
      <c r="AD20" s="174"/>
      <c r="AE20" s="174"/>
      <c r="AF20" s="7"/>
      <c r="AG20" s="186">
        <f t="shared" si="28"/>
        <v>0</v>
      </c>
      <c r="AH20" s="113"/>
      <c r="AI20" s="186">
        <f t="shared" si="29"/>
        <v>0</v>
      </c>
      <c r="AJ20" s="7"/>
      <c r="AK20" s="7"/>
      <c r="AL20" s="7"/>
      <c r="AM20" s="176"/>
      <c r="AN20" s="177"/>
      <c r="AO20" s="176"/>
      <c r="AP20" s="176"/>
      <c r="AQ20" s="177"/>
      <c r="AR20" s="176"/>
      <c r="AS20" s="177"/>
      <c r="AT20" s="176"/>
      <c r="AU20" s="176"/>
      <c r="AV20" s="177"/>
      <c r="AW20" s="177"/>
      <c r="AX20" s="176"/>
      <c r="AY20" s="176"/>
      <c r="AZ20" s="177"/>
      <c r="BA20" s="138"/>
      <c r="BB20" s="107" t="e">
        <f t="shared" si="0"/>
        <v>#N/A</v>
      </c>
      <c r="BC20" s="104"/>
      <c r="BD20" s="104" t="e">
        <f t="shared" si="1"/>
        <v>#N/A</v>
      </c>
      <c r="BE20" s="103" t="e">
        <f t="shared" si="51"/>
        <v>#N/A</v>
      </c>
      <c r="BF20" s="103" t="e">
        <f>ROUNDDOWN(BB20*BD20*1/2,0)</f>
        <v>#N/A</v>
      </c>
      <c r="BG20" s="103" t="e">
        <f t="shared" si="57"/>
        <v>#N/A</v>
      </c>
      <c r="BH20" s="107" t="e">
        <f t="shared" si="2"/>
        <v>#N/A</v>
      </c>
      <c r="BI20" s="7"/>
      <c r="BJ20" s="104" t="e">
        <f t="shared" si="3"/>
        <v>#N/A</v>
      </c>
      <c r="BK20" s="103" t="e">
        <f t="shared" si="55"/>
        <v>#N/A</v>
      </c>
      <c r="BL20" s="103" t="e">
        <f t="shared" si="56"/>
        <v>#N/A</v>
      </c>
      <c r="BM20" s="103" t="e">
        <f t="shared" si="33"/>
        <v>#N/A</v>
      </c>
      <c r="BN20" s="107" t="e">
        <f t="shared" si="4"/>
        <v>#N/A</v>
      </c>
      <c r="BO20" s="7"/>
      <c r="BP20" s="104" t="e">
        <f t="shared" si="5"/>
        <v>#N/A</v>
      </c>
      <c r="BQ20" s="103" t="e">
        <f t="shared" si="34"/>
        <v>#N/A</v>
      </c>
      <c r="BR20" s="103" t="e">
        <f t="shared" si="35"/>
        <v>#N/A</v>
      </c>
      <c r="BS20" s="103" t="e">
        <f t="shared" si="36"/>
        <v>#N/A</v>
      </c>
      <c r="BT20" s="107" t="e">
        <f t="shared" si="6"/>
        <v>#N/A</v>
      </c>
      <c r="BU20" s="7"/>
      <c r="BV20" s="104" t="e">
        <f t="shared" si="7"/>
        <v>#N/A</v>
      </c>
      <c r="BW20" s="103" t="e">
        <f t="shared" si="37"/>
        <v>#N/A</v>
      </c>
      <c r="BX20" s="103" t="e">
        <f t="shared" si="8"/>
        <v>#N/A</v>
      </c>
      <c r="BY20" s="103" t="e">
        <f t="shared" si="9"/>
        <v>#N/A</v>
      </c>
      <c r="BZ20" s="107" t="e">
        <f t="shared" si="10"/>
        <v>#N/A</v>
      </c>
      <c r="CA20" s="7"/>
      <c r="CB20" s="104" t="e">
        <f t="shared" si="11"/>
        <v>#N/A</v>
      </c>
      <c r="CC20" s="103" t="e">
        <f t="shared" si="38"/>
        <v>#N/A</v>
      </c>
      <c r="CD20" s="103" t="e">
        <f t="shared" si="39"/>
        <v>#N/A</v>
      </c>
      <c r="CE20" s="103" t="e">
        <f t="shared" si="40"/>
        <v>#N/A</v>
      </c>
      <c r="CF20" s="107" t="e">
        <f t="shared" si="12"/>
        <v>#N/A</v>
      </c>
      <c r="CG20" s="7"/>
      <c r="CH20" s="104" t="e">
        <f t="shared" si="13"/>
        <v>#N/A</v>
      </c>
      <c r="CI20" s="103" t="e">
        <f t="shared" si="41"/>
        <v>#N/A</v>
      </c>
      <c r="CJ20" s="103" t="e">
        <f t="shared" si="42"/>
        <v>#N/A</v>
      </c>
      <c r="CK20" s="103" t="e">
        <f t="shared" si="43"/>
        <v>#N/A</v>
      </c>
      <c r="CL20" s="107" t="e">
        <f t="shared" si="14"/>
        <v>#N/A</v>
      </c>
      <c r="CM20" s="7"/>
      <c r="CN20" s="104" t="e">
        <f t="shared" si="15"/>
        <v>#N/A</v>
      </c>
      <c r="CO20" s="103" t="e">
        <f t="shared" si="44"/>
        <v>#N/A</v>
      </c>
      <c r="CP20" s="103" t="e">
        <f t="shared" si="45"/>
        <v>#N/A</v>
      </c>
      <c r="CQ20" s="103" t="e">
        <f t="shared" si="46"/>
        <v>#N/A</v>
      </c>
      <c r="CR20" s="107" t="e">
        <f t="shared" si="16"/>
        <v>#N/A</v>
      </c>
      <c r="CS20" s="7"/>
      <c r="CT20" s="104" t="e">
        <f t="shared" si="17"/>
        <v>#N/A</v>
      </c>
      <c r="CU20" s="103" t="e">
        <f t="shared" si="47"/>
        <v>#N/A</v>
      </c>
      <c r="CV20" s="103" t="e">
        <f t="shared" si="18"/>
        <v>#N/A</v>
      </c>
      <c r="CW20" s="103" t="e">
        <f t="shared" si="19"/>
        <v>#N/A</v>
      </c>
      <c r="CX20" s="107" t="e">
        <f t="shared" si="20"/>
        <v>#N/A</v>
      </c>
      <c r="CY20" s="7"/>
      <c r="CZ20" s="104" t="e">
        <f t="shared" si="21"/>
        <v>#N/A</v>
      </c>
      <c r="DA20" s="103" t="e">
        <f t="shared" si="48"/>
        <v>#N/A</v>
      </c>
      <c r="DB20" s="103" t="e">
        <f t="shared" si="49"/>
        <v>#N/A</v>
      </c>
      <c r="DC20" s="103" t="e">
        <f t="shared" si="22"/>
        <v>#N/A</v>
      </c>
      <c r="DD20" s="124" t="e">
        <f t="shared" si="23"/>
        <v>#N/A</v>
      </c>
      <c r="DE20" s="124" t="e">
        <f t="shared" si="24"/>
        <v>#N/A</v>
      </c>
      <c r="DF20" s="7"/>
      <c r="DG20" s="123">
        <f t="shared" si="25"/>
        <v>0</v>
      </c>
    </row>
    <row r="21" spans="1:111" ht="25.5" customHeight="1">
      <c r="A21" s="5"/>
      <c r="B21" s="5"/>
      <c r="C21" s="5"/>
      <c r="D21" s="5"/>
      <c r="E21" s="5"/>
      <c r="F21" s="5"/>
      <c r="G21" s="5"/>
      <c r="H21" s="5"/>
      <c r="I21" s="2"/>
      <c r="J21" s="2"/>
      <c r="K21" s="2"/>
      <c r="L21" s="122"/>
      <c r="M21" s="172"/>
      <c r="N21" s="8"/>
      <c r="O21" s="2"/>
      <c r="P21" s="7"/>
      <c r="Q21" s="7"/>
      <c r="R21" s="11"/>
      <c r="S21" s="13">
        <f t="shared" si="50"/>
        <v>0</v>
      </c>
      <c r="T21" s="7"/>
      <c r="U21" s="22"/>
      <c r="V21" s="7">
        <f t="shared" si="53"/>
        <v>0</v>
      </c>
      <c r="W21" s="23"/>
      <c r="X21" s="15">
        <f t="shared" si="54"/>
        <v>0</v>
      </c>
      <c r="Y21" s="12">
        <f t="shared" si="27"/>
        <v>0</v>
      </c>
      <c r="Z21" s="14"/>
      <c r="AA21" s="14"/>
      <c r="AB21" s="174"/>
      <c r="AC21" s="174"/>
      <c r="AD21" s="174"/>
      <c r="AE21" s="174"/>
      <c r="AF21" s="7"/>
      <c r="AG21" s="186">
        <f t="shared" si="28"/>
        <v>0</v>
      </c>
      <c r="AH21" s="113"/>
      <c r="AI21" s="186">
        <f t="shared" si="29"/>
        <v>0</v>
      </c>
      <c r="AJ21" s="7"/>
      <c r="AK21" s="7"/>
      <c r="AL21" s="7"/>
      <c r="AM21" s="176"/>
      <c r="AN21" s="177"/>
      <c r="AO21" s="176"/>
      <c r="AP21" s="176"/>
      <c r="AQ21" s="177"/>
      <c r="AR21" s="176"/>
      <c r="AS21" s="177"/>
      <c r="AT21" s="176"/>
      <c r="AU21" s="176"/>
      <c r="AV21" s="177"/>
      <c r="AW21" s="177"/>
      <c r="AX21" s="176"/>
      <c r="AY21" s="176"/>
      <c r="AZ21" s="177"/>
      <c r="BA21" s="138"/>
      <c r="BB21" s="107" t="e">
        <f t="shared" si="0"/>
        <v>#N/A</v>
      </c>
      <c r="BC21" s="104"/>
      <c r="BD21" s="104" t="e">
        <f t="shared" si="1"/>
        <v>#N/A</v>
      </c>
      <c r="BE21" s="103" t="e">
        <f t="shared" ref="BE21:BE26" si="58">SUM(BF21:BG21)</f>
        <v>#N/A</v>
      </c>
      <c r="BF21" s="103" t="e">
        <f t="shared" ref="BF21:BF26" si="59">ROUNDDOWN(BB21*BD21*1/2,0)</f>
        <v>#N/A</v>
      </c>
      <c r="BG21" s="103" t="e">
        <f t="shared" ref="BG21:BG26" si="60">ROUNDDOWN(BB21*BD21*1/2,0)</f>
        <v>#N/A</v>
      </c>
      <c r="BH21" s="107" t="e">
        <f t="shared" si="2"/>
        <v>#N/A</v>
      </c>
      <c r="BI21" s="7"/>
      <c r="BJ21" s="104" t="e">
        <f t="shared" si="3"/>
        <v>#N/A</v>
      </c>
      <c r="BK21" s="103" t="e">
        <f t="shared" ref="BK21:BK26" si="61">SUM(BL21:BM21)</f>
        <v>#N/A</v>
      </c>
      <c r="BL21" s="103" t="e">
        <f t="shared" ref="BL21:BL26" si="62">ROUNDDOWN(BH21*BJ21*1/2,0)</f>
        <v>#N/A</v>
      </c>
      <c r="BM21" s="103" t="e">
        <f t="shared" ref="BM21:BM26" si="63">ROUNDDOWN(BH21*BJ21*1/2,0)</f>
        <v>#N/A</v>
      </c>
      <c r="BN21" s="107" t="e">
        <f t="shared" si="4"/>
        <v>#N/A</v>
      </c>
      <c r="BO21" s="7"/>
      <c r="BP21" s="104" t="e">
        <f t="shared" si="5"/>
        <v>#N/A</v>
      </c>
      <c r="BQ21" s="103" t="e">
        <f t="shared" ref="BQ21:BQ26" si="64">SUM(BR21:BS21)</f>
        <v>#N/A</v>
      </c>
      <c r="BR21" s="103" t="e">
        <f t="shared" ref="BR21:BR26" si="65">ROUNDDOWN(BN21*BP21*1/2,0)</f>
        <v>#N/A</v>
      </c>
      <c r="BS21" s="103" t="e">
        <f t="shared" ref="BS21:BS26" si="66">ROUNDDOWN(BN21*BP21*1/2,0)</f>
        <v>#N/A</v>
      </c>
      <c r="BT21" s="107" t="e">
        <f t="shared" si="6"/>
        <v>#N/A</v>
      </c>
      <c r="BU21" s="7"/>
      <c r="BV21" s="104" t="e">
        <f t="shared" si="7"/>
        <v>#N/A</v>
      </c>
      <c r="BW21" s="103" t="e">
        <f t="shared" ref="BW21:BW26" si="67">SUM(BX21:BY21)</f>
        <v>#N/A</v>
      </c>
      <c r="BX21" s="103" t="e">
        <f t="shared" ref="BX21:BX26" si="68">ROUNDDOWN(BT21*BV21*1/2,0)</f>
        <v>#N/A</v>
      </c>
      <c r="BY21" s="103" t="e">
        <f t="shared" ref="BY21:BY26" si="69">ROUNDDOWN(BT21*BV21*1/2,0)</f>
        <v>#N/A</v>
      </c>
      <c r="BZ21" s="107" t="e">
        <f t="shared" si="10"/>
        <v>#N/A</v>
      </c>
      <c r="CA21" s="7"/>
      <c r="CB21" s="104" t="e">
        <f t="shared" si="11"/>
        <v>#N/A</v>
      </c>
      <c r="CC21" s="103" t="e">
        <f t="shared" ref="CC21:CC26" si="70">SUM(CD21:CE21)</f>
        <v>#N/A</v>
      </c>
      <c r="CD21" s="103" t="e">
        <f t="shared" ref="CD21:CD26" si="71">ROUNDDOWN(BZ21*CB21*1/2,0)</f>
        <v>#N/A</v>
      </c>
      <c r="CE21" s="103" t="e">
        <f t="shared" ref="CE21:CE26" si="72">ROUNDDOWN(BZ21*CB21*1/2,0)</f>
        <v>#N/A</v>
      </c>
      <c r="CF21" s="107" t="e">
        <f t="shared" si="12"/>
        <v>#N/A</v>
      </c>
      <c r="CG21" s="7"/>
      <c r="CH21" s="104" t="e">
        <f t="shared" si="13"/>
        <v>#N/A</v>
      </c>
      <c r="CI21" s="103" t="e">
        <f t="shared" ref="CI21:CI26" si="73">SUM(CJ21:CK21)</f>
        <v>#N/A</v>
      </c>
      <c r="CJ21" s="103" t="e">
        <f t="shared" ref="CJ21:CJ26" si="74">ROUNDDOWN(CF21*CH21*1/2,0)</f>
        <v>#N/A</v>
      </c>
      <c r="CK21" s="103" t="e">
        <f t="shared" ref="CK21:CK26" si="75">ROUNDDOWN(CF21*CH21*1/2,0)</f>
        <v>#N/A</v>
      </c>
      <c r="CL21" s="107" t="e">
        <f t="shared" si="14"/>
        <v>#N/A</v>
      </c>
      <c r="CM21" s="7"/>
      <c r="CN21" s="104" t="e">
        <f t="shared" si="15"/>
        <v>#N/A</v>
      </c>
      <c r="CO21" s="103" t="e">
        <f t="shared" ref="CO21:CO26" si="76">SUM(CP21:CQ21)</f>
        <v>#N/A</v>
      </c>
      <c r="CP21" s="103" t="e">
        <f t="shared" ref="CP21:CP26" si="77">ROUNDDOWN(CL21*CN21*1/2,0)</f>
        <v>#N/A</v>
      </c>
      <c r="CQ21" s="103" t="e">
        <f t="shared" ref="CQ21:CQ26" si="78">ROUNDDOWN(CL21*CN21*1/2,0)</f>
        <v>#N/A</v>
      </c>
      <c r="CR21" s="107" t="e">
        <f t="shared" si="16"/>
        <v>#N/A</v>
      </c>
      <c r="CS21" s="7"/>
      <c r="CT21" s="104" t="e">
        <f t="shared" si="17"/>
        <v>#N/A</v>
      </c>
      <c r="CU21" s="103" t="e">
        <f t="shared" ref="CU21:CU26" si="79">SUM(CV21:CW21)</f>
        <v>#N/A</v>
      </c>
      <c r="CV21" s="103" t="e">
        <f t="shared" ref="CV21:CV26" si="80">ROUNDDOWN(CR21*CT21*1/2,0)</f>
        <v>#N/A</v>
      </c>
      <c r="CW21" s="103" t="e">
        <f t="shared" ref="CW21:CW26" si="81">ROUNDDOWN(CR21*CT21*1/2,0)</f>
        <v>#N/A</v>
      </c>
      <c r="CX21" s="107" t="e">
        <f t="shared" si="20"/>
        <v>#N/A</v>
      </c>
      <c r="CY21" s="7"/>
      <c r="CZ21" s="104" t="e">
        <f t="shared" si="21"/>
        <v>#N/A</v>
      </c>
      <c r="DA21" s="103" t="e">
        <f t="shared" ref="DA21:DA26" si="82">SUM(DB21:DC21)</f>
        <v>#N/A</v>
      </c>
      <c r="DB21" s="103" t="e">
        <f t="shared" si="49"/>
        <v>#N/A</v>
      </c>
      <c r="DC21" s="103" t="e">
        <f t="shared" si="22"/>
        <v>#N/A</v>
      </c>
      <c r="DD21" s="124" t="e">
        <f t="shared" si="23"/>
        <v>#N/A</v>
      </c>
      <c r="DE21" s="124" t="e">
        <f t="shared" si="24"/>
        <v>#N/A</v>
      </c>
      <c r="DF21" s="7"/>
      <c r="DG21" s="123">
        <f t="shared" si="25"/>
        <v>0</v>
      </c>
    </row>
    <row r="22" spans="1:111" ht="25.5" customHeight="1">
      <c r="A22" s="5"/>
      <c r="B22" s="5"/>
      <c r="C22" s="5"/>
      <c r="D22" s="5"/>
      <c r="E22" s="5"/>
      <c r="F22" s="5"/>
      <c r="G22" s="5"/>
      <c r="H22" s="5"/>
      <c r="I22" s="2"/>
      <c r="J22" s="2"/>
      <c r="K22" s="2"/>
      <c r="L22" s="122"/>
      <c r="M22" s="172"/>
      <c r="N22" s="8"/>
      <c r="O22" s="2"/>
      <c r="P22" s="7"/>
      <c r="Q22" s="7"/>
      <c r="R22" s="11"/>
      <c r="S22" s="13">
        <f t="shared" si="50"/>
        <v>0</v>
      </c>
      <c r="T22" s="7"/>
      <c r="U22" s="22"/>
      <c r="V22" s="7">
        <f t="shared" si="53"/>
        <v>0</v>
      </c>
      <c r="W22" s="23"/>
      <c r="X22" s="15">
        <f t="shared" si="54"/>
        <v>0</v>
      </c>
      <c r="Y22" s="12">
        <f t="shared" si="27"/>
        <v>0</v>
      </c>
      <c r="Z22" s="14"/>
      <c r="AA22" s="14"/>
      <c r="AB22" s="174"/>
      <c r="AC22" s="174"/>
      <c r="AD22" s="174"/>
      <c r="AE22" s="174"/>
      <c r="AF22" s="7"/>
      <c r="AG22" s="186">
        <f t="shared" si="28"/>
        <v>0</v>
      </c>
      <c r="AH22" s="113"/>
      <c r="AI22" s="186">
        <f t="shared" si="29"/>
        <v>0</v>
      </c>
      <c r="AJ22" s="7"/>
      <c r="AK22" s="7"/>
      <c r="AL22" s="7"/>
      <c r="AM22" s="176"/>
      <c r="AN22" s="177"/>
      <c r="AO22" s="176"/>
      <c r="AP22" s="176"/>
      <c r="AQ22" s="177"/>
      <c r="AR22" s="176"/>
      <c r="AS22" s="177"/>
      <c r="AT22" s="176"/>
      <c r="AU22" s="176"/>
      <c r="AV22" s="177"/>
      <c r="AW22" s="177"/>
      <c r="AX22" s="176"/>
      <c r="AY22" s="176"/>
      <c r="AZ22" s="177"/>
      <c r="BA22" s="138"/>
      <c r="BB22" s="107" t="e">
        <f t="shared" si="0"/>
        <v>#N/A</v>
      </c>
      <c r="BC22" s="104"/>
      <c r="BD22" s="104" t="e">
        <f t="shared" si="1"/>
        <v>#N/A</v>
      </c>
      <c r="BE22" s="103" t="e">
        <f t="shared" si="58"/>
        <v>#N/A</v>
      </c>
      <c r="BF22" s="103" t="e">
        <f t="shared" si="59"/>
        <v>#N/A</v>
      </c>
      <c r="BG22" s="103" t="e">
        <f t="shared" si="60"/>
        <v>#N/A</v>
      </c>
      <c r="BH22" s="107" t="e">
        <f t="shared" si="2"/>
        <v>#N/A</v>
      </c>
      <c r="BI22" s="7"/>
      <c r="BJ22" s="104" t="e">
        <f t="shared" si="3"/>
        <v>#N/A</v>
      </c>
      <c r="BK22" s="103" t="e">
        <f t="shared" si="61"/>
        <v>#N/A</v>
      </c>
      <c r="BL22" s="103" t="e">
        <f t="shared" si="62"/>
        <v>#N/A</v>
      </c>
      <c r="BM22" s="103" t="e">
        <f t="shared" si="63"/>
        <v>#N/A</v>
      </c>
      <c r="BN22" s="107" t="e">
        <f t="shared" si="4"/>
        <v>#N/A</v>
      </c>
      <c r="BO22" s="7"/>
      <c r="BP22" s="104" t="e">
        <f t="shared" si="5"/>
        <v>#N/A</v>
      </c>
      <c r="BQ22" s="103" t="e">
        <f t="shared" si="64"/>
        <v>#N/A</v>
      </c>
      <c r="BR22" s="103" t="e">
        <f t="shared" si="65"/>
        <v>#N/A</v>
      </c>
      <c r="BS22" s="103" t="e">
        <f t="shared" si="66"/>
        <v>#N/A</v>
      </c>
      <c r="BT22" s="107" t="e">
        <f t="shared" si="6"/>
        <v>#N/A</v>
      </c>
      <c r="BU22" s="7"/>
      <c r="BV22" s="104" t="e">
        <f t="shared" si="7"/>
        <v>#N/A</v>
      </c>
      <c r="BW22" s="103" t="e">
        <f t="shared" si="67"/>
        <v>#N/A</v>
      </c>
      <c r="BX22" s="103" t="e">
        <f t="shared" si="68"/>
        <v>#N/A</v>
      </c>
      <c r="BY22" s="103" t="e">
        <f t="shared" si="69"/>
        <v>#N/A</v>
      </c>
      <c r="BZ22" s="107" t="e">
        <f t="shared" si="10"/>
        <v>#N/A</v>
      </c>
      <c r="CA22" s="7"/>
      <c r="CB22" s="104" t="e">
        <f t="shared" si="11"/>
        <v>#N/A</v>
      </c>
      <c r="CC22" s="103" t="e">
        <f t="shared" si="70"/>
        <v>#N/A</v>
      </c>
      <c r="CD22" s="103" t="e">
        <f t="shared" si="71"/>
        <v>#N/A</v>
      </c>
      <c r="CE22" s="103" t="e">
        <f t="shared" si="72"/>
        <v>#N/A</v>
      </c>
      <c r="CF22" s="107" t="e">
        <f t="shared" si="12"/>
        <v>#N/A</v>
      </c>
      <c r="CG22" s="7"/>
      <c r="CH22" s="104" t="e">
        <f t="shared" si="13"/>
        <v>#N/A</v>
      </c>
      <c r="CI22" s="103" t="e">
        <f t="shared" si="73"/>
        <v>#N/A</v>
      </c>
      <c r="CJ22" s="103" t="e">
        <f t="shared" si="74"/>
        <v>#N/A</v>
      </c>
      <c r="CK22" s="103" t="e">
        <f t="shared" si="75"/>
        <v>#N/A</v>
      </c>
      <c r="CL22" s="107" t="e">
        <f t="shared" si="14"/>
        <v>#N/A</v>
      </c>
      <c r="CM22" s="7"/>
      <c r="CN22" s="104" t="e">
        <f t="shared" si="15"/>
        <v>#N/A</v>
      </c>
      <c r="CO22" s="103" t="e">
        <f t="shared" si="76"/>
        <v>#N/A</v>
      </c>
      <c r="CP22" s="103" t="e">
        <f t="shared" si="77"/>
        <v>#N/A</v>
      </c>
      <c r="CQ22" s="103" t="e">
        <f t="shared" si="78"/>
        <v>#N/A</v>
      </c>
      <c r="CR22" s="107" t="e">
        <f t="shared" si="16"/>
        <v>#N/A</v>
      </c>
      <c r="CS22" s="7"/>
      <c r="CT22" s="104" t="e">
        <f t="shared" si="17"/>
        <v>#N/A</v>
      </c>
      <c r="CU22" s="103" t="e">
        <f t="shared" si="79"/>
        <v>#N/A</v>
      </c>
      <c r="CV22" s="103" t="e">
        <f t="shared" si="80"/>
        <v>#N/A</v>
      </c>
      <c r="CW22" s="103" t="e">
        <f t="shared" si="81"/>
        <v>#N/A</v>
      </c>
      <c r="CX22" s="107" t="e">
        <f t="shared" si="20"/>
        <v>#N/A</v>
      </c>
      <c r="CY22" s="7"/>
      <c r="CZ22" s="104" t="e">
        <f t="shared" si="21"/>
        <v>#N/A</v>
      </c>
      <c r="DA22" s="103" t="e">
        <f t="shared" si="82"/>
        <v>#N/A</v>
      </c>
      <c r="DB22" s="103" t="e">
        <f t="shared" si="49"/>
        <v>#N/A</v>
      </c>
      <c r="DC22" s="103" t="e">
        <f t="shared" si="22"/>
        <v>#N/A</v>
      </c>
      <c r="DD22" s="124" t="e">
        <f t="shared" si="23"/>
        <v>#N/A</v>
      </c>
      <c r="DE22" s="124" t="e">
        <f t="shared" si="24"/>
        <v>#N/A</v>
      </c>
      <c r="DF22" s="7"/>
      <c r="DG22" s="123">
        <f t="shared" si="25"/>
        <v>0</v>
      </c>
    </row>
    <row r="23" spans="1:111" ht="25.5" customHeight="1">
      <c r="A23" s="5"/>
      <c r="B23" s="5"/>
      <c r="C23" s="5"/>
      <c r="D23" s="5"/>
      <c r="E23" s="5"/>
      <c r="F23" s="5"/>
      <c r="G23" s="5"/>
      <c r="H23" s="5"/>
      <c r="I23" s="2"/>
      <c r="J23" s="2"/>
      <c r="K23" s="3"/>
      <c r="L23" s="121"/>
      <c r="M23" s="172"/>
      <c r="N23" s="8"/>
      <c r="O23" s="2"/>
      <c r="P23" s="7"/>
      <c r="Q23" s="7"/>
      <c r="R23" s="11"/>
      <c r="S23" s="13">
        <f t="shared" si="50"/>
        <v>0</v>
      </c>
      <c r="T23" s="7"/>
      <c r="U23" s="22"/>
      <c r="V23" s="7">
        <f t="shared" si="53"/>
        <v>0</v>
      </c>
      <c r="W23" s="23"/>
      <c r="X23" s="15">
        <f t="shared" si="54"/>
        <v>0</v>
      </c>
      <c r="Y23" s="12">
        <f t="shared" si="27"/>
        <v>0</v>
      </c>
      <c r="Z23" s="264"/>
      <c r="AA23" s="264"/>
      <c r="AB23" s="174"/>
      <c r="AC23" s="174"/>
      <c r="AD23" s="174"/>
      <c r="AE23" s="174"/>
      <c r="AF23" s="7"/>
      <c r="AG23" s="186">
        <f t="shared" si="28"/>
        <v>0</v>
      </c>
      <c r="AH23" s="113"/>
      <c r="AI23" s="186">
        <f t="shared" si="29"/>
        <v>0</v>
      </c>
      <c r="AJ23" s="7"/>
      <c r="AK23" s="7"/>
      <c r="AL23" s="7"/>
      <c r="AM23" s="176"/>
      <c r="AN23" s="177"/>
      <c r="AO23" s="176"/>
      <c r="AP23" s="176"/>
      <c r="AQ23" s="177"/>
      <c r="AR23" s="176"/>
      <c r="AS23" s="177"/>
      <c r="AT23" s="176"/>
      <c r="AU23" s="176"/>
      <c r="AV23" s="177"/>
      <c r="AW23" s="177"/>
      <c r="AX23" s="176"/>
      <c r="AY23" s="176"/>
      <c r="AZ23" s="177"/>
      <c r="BA23" s="138"/>
      <c r="BB23" s="107" t="e">
        <f t="shared" si="0"/>
        <v>#N/A</v>
      </c>
      <c r="BC23" s="104"/>
      <c r="BD23" s="104" t="e">
        <f t="shared" si="1"/>
        <v>#N/A</v>
      </c>
      <c r="BE23" s="103" t="e">
        <f t="shared" si="58"/>
        <v>#N/A</v>
      </c>
      <c r="BF23" s="103" t="e">
        <f t="shared" si="59"/>
        <v>#N/A</v>
      </c>
      <c r="BG23" s="103" t="e">
        <f t="shared" si="60"/>
        <v>#N/A</v>
      </c>
      <c r="BH23" s="107" t="e">
        <f t="shared" si="2"/>
        <v>#N/A</v>
      </c>
      <c r="BI23" s="7"/>
      <c r="BJ23" s="104" t="e">
        <f t="shared" si="3"/>
        <v>#N/A</v>
      </c>
      <c r="BK23" s="103" t="e">
        <f t="shared" si="61"/>
        <v>#N/A</v>
      </c>
      <c r="BL23" s="103" t="e">
        <f t="shared" si="62"/>
        <v>#N/A</v>
      </c>
      <c r="BM23" s="103" t="e">
        <f t="shared" si="63"/>
        <v>#N/A</v>
      </c>
      <c r="BN23" s="107" t="e">
        <f t="shared" si="4"/>
        <v>#N/A</v>
      </c>
      <c r="BO23" s="7"/>
      <c r="BP23" s="104" t="e">
        <f t="shared" si="5"/>
        <v>#N/A</v>
      </c>
      <c r="BQ23" s="103" t="e">
        <f t="shared" si="64"/>
        <v>#N/A</v>
      </c>
      <c r="BR23" s="103" t="e">
        <f t="shared" si="65"/>
        <v>#N/A</v>
      </c>
      <c r="BS23" s="103" t="e">
        <f t="shared" si="66"/>
        <v>#N/A</v>
      </c>
      <c r="BT23" s="107" t="e">
        <f t="shared" si="6"/>
        <v>#N/A</v>
      </c>
      <c r="BU23" s="7"/>
      <c r="BV23" s="104" t="e">
        <f t="shared" si="7"/>
        <v>#N/A</v>
      </c>
      <c r="BW23" s="103" t="e">
        <f t="shared" si="67"/>
        <v>#N/A</v>
      </c>
      <c r="BX23" s="103" t="e">
        <f t="shared" si="68"/>
        <v>#N/A</v>
      </c>
      <c r="BY23" s="103" t="e">
        <f t="shared" si="69"/>
        <v>#N/A</v>
      </c>
      <c r="BZ23" s="107" t="e">
        <f t="shared" si="10"/>
        <v>#N/A</v>
      </c>
      <c r="CA23" s="7"/>
      <c r="CB23" s="104" t="e">
        <f t="shared" si="11"/>
        <v>#N/A</v>
      </c>
      <c r="CC23" s="103" t="e">
        <f t="shared" si="70"/>
        <v>#N/A</v>
      </c>
      <c r="CD23" s="103" t="e">
        <f t="shared" si="71"/>
        <v>#N/A</v>
      </c>
      <c r="CE23" s="103" t="e">
        <f t="shared" si="72"/>
        <v>#N/A</v>
      </c>
      <c r="CF23" s="107" t="e">
        <f t="shared" si="12"/>
        <v>#N/A</v>
      </c>
      <c r="CG23" s="7"/>
      <c r="CH23" s="104" t="e">
        <f t="shared" si="13"/>
        <v>#N/A</v>
      </c>
      <c r="CI23" s="103" t="e">
        <f t="shared" si="73"/>
        <v>#N/A</v>
      </c>
      <c r="CJ23" s="103" t="e">
        <f t="shared" si="74"/>
        <v>#N/A</v>
      </c>
      <c r="CK23" s="103" t="e">
        <f t="shared" si="75"/>
        <v>#N/A</v>
      </c>
      <c r="CL23" s="107" t="e">
        <f t="shared" si="14"/>
        <v>#N/A</v>
      </c>
      <c r="CM23" s="7"/>
      <c r="CN23" s="104" t="e">
        <f t="shared" si="15"/>
        <v>#N/A</v>
      </c>
      <c r="CO23" s="103" t="e">
        <f t="shared" si="76"/>
        <v>#N/A</v>
      </c>
      <c r="CP23" s="103" t="e">
        <f t="shared" si="77"/>
        <v>#N/A</v>
      </c>
      <c r="CQ23" s="103" t="e">
        <f t="shared" si="78"/>
        <v>#N/A</v>
      </c>
      <c r="CR23" s="107" t="e">
        <f t="shared" si="16"/>
        <v>#N/A</v>
      </c>
      <c r="CS23" s="7"/>
      <c r="CT23" s="104" t="e">
        <f t="shared" si="17"/>
        <v>#N/A</v>
      </c>
      <c r="CU23" s="103" t="e">
        <f t="shared" si="79"/>
        <v>#N/A</v>
      </c>
      <c r="CV23" s="103" t="e">
        <f t="shared" si="80"/>
        <v>#N/A</v>
      </c>
      <c r="CW23" s="103" t="e">
        <f t="shared" si="81"/>
        <v>#N/A</v>
      </c>
      <c r="CX23" s="107" t="e">
        <f t="shared" si="20"/>
        <v>#N/A</v>
      </c>
      <c r="CY23" s="7"/>
      <c r="CZ23" s="104" t="e">
        <f t="shared" si="21"/>
        <v>#N/A</v>
      </c>
      <c r="DA23" s="103" t="e">
        <f t="shared" si="82"/>
        <v>#N/A</v>
      </c>
      <c r="DB23" s="103" t="e">
        <f t="shared" si="49"/>
        <v>#N/A</v>
      </c>
      <c r="DC23" s="103" t="e">
        <f t="shared" si="22"/>
        <v>#N/A</v>
      </c>
      <c r="DD23" s="124" t="e">
        <f t="shared" si="23"/>
        <v>#N/A</v>
      </c>
      <c r="DE23" s="124" t="e">
        <f t="shared" si="24"/>
        <v>#N/A</v>
      </c>
      <c r="DF23" s="7"/>
      <c r="DG23" s="123">
        <f t="shared" si="25"/>
        <v>0</v>
      </c>
    </row>
    <row r="24" spans="1:111" ht="25.5" customHeight="1">
      <c r="A24" s="5"/>
      <c r="B24" s="5"/>
      <c r="C24" s="5"/>
      <c r="D24" s="5"/>
      <c r="E24" s="5"/>
      <c r="F24" s="5"/>
      <c r="G24" s="5"/>
      <c r="H24" s="5"/>
      <c r="I24" s="2"/>
      <c r="J24" s="2"/>
      <c r="K24" s="3"/>
      <c r="L24" s="121"/>
      <c r="M24" s="172"/>
      <c r="N24" s="8"/>
      <c r="O24" s="2"/>
      <c r="P24" s="7"/>
      <c r="Q24" s="7"/>
      <c r="R24" s="11"/>
      <c r="S24" s="13">
        <f t="shared" si="50"/>
        <v>0</v>
      </c>
      <c r="T24" s="7"/>
      <c r="U24" s="22"/>
      <c r="V24" s="7">
        <f t="shared" si="53"/>
        <v>0</v>
      </c>
      <c r="W24" s="23"/>
      <c r="X24" s="15">
        <f t="shared" si="54"/>
        <v>0</v>
      </c>
      <c r="Y24" s="12">
        <f t="shared" si="27"/>
        <v>0</v>
      </c>
      <c r="Z24" s="265"/>
      <c r="AA24" s="265"/>
      <c r="AB24" s="174"/>
      <c r="AC24" s="174"/>
      <c r="AD24" s="174"/>
      <c r="AE24" s="174"/>
      <c r="AF24" s="7"/>
      <c r="AG24" s="186">
        <f t="shared" si="28"/>
        <v>0</v>
      </c>
      <c r="AH24" s="113"/>
      <c r="AI24" s="186">
        <f t="shared" si="29"/>
        <v>0</v>
      </c>
      <c r="AJ24" s="7"/>
      <c r="AK24" s="7"/>
      <c r="AL24" s="7"/>
      <c r="AM24" s="176"/>
      <c r="AN24" s="177"/>
      <c r="AO24" s="176"/>
      <c r="AP24" s="176"/>
      <c r="AQ24" s="177"/>
      <c r="AR24" s="176"/>
      <c r="AS24" s="177"/>
      <c r="AT24" s="176"/>
      <c r="AU24" s="176"/>
      <c r="AV24" s="177"/>
      <c r="AW24" s="177"/>
      <c r="AX24" s="176"/>
      <c r="AY24" s="176"/>
      <c r="AZ24" s="177"/>
      <c r="BA24" s="138"/>
      <c r="BB24" s="107" t="e">
        <f t="shared" si="0"/>
        <v>#N/A</v>
      </c>
      <c r="BC24" s="104"/>
      <c r="BD24" s="104" t="e">
        <f t="shared" si="1"/>
        <v>#N/A</v>
      </c>
      <c r="BE24" s="103" t="e">
        <f t="shared" si="58"/>
        <v>#N/A</v>
      </c>
      <c r="BF24" s="103" t="e">
        <f t="shared" si="59"/>
        <v>#N/A</v>
      </c>
      <c r="BG24" s="103" t="e">
        <f t="shared" si="60"/>
        <v>#N/A</v>
      </c>
      <c r="BH24" s="107" t="e">
        <f t="shared" si="2"/>
        <v>#N/A</v>
      </c>
      <c r="BI24" s="7"/>
      <c r="BJ24" s="104" t="e">
        <f t="shared" si="3"/>
        <v>#N/A</v>
      </c>
      <c r="BK24" s="103" t="e">
        <f t="shared" si="61"/>
        <v>#N/A</v>
      </c>
      <c r="BL24" s="103" t="e">
        <f t="shared" si="62"/>
        <v>#N/A</v>
      </c>
      <c r="BM24" s="103" t="e">
        <f t="shared" si="63"/>
        <v>#N/A</v>
      </c>
      <c r="BN24" s="107" t="e">
        <f t="shared" si="4"/>
        <v>#N/A</v>
      </c>
      <c r="BO24" s="7"/>
      <c r="BP24" s="104" t="e">
        <f t="shared" si="5"/>
        <v>#N/A</v>
      </c>
      <c r="BQ24" s="103" t="e">
        <f t="shared" si="64"/>
        <v>#N/A</v>
      </c>
      <c r="BR24" s="103" t="e">
        <f t="shared" si="65"/>
        <v>#N/A</v>
      </c>
      <c r="BS24" s="103" t="e">
        <f t="shared" si="66"/>
        <v>#N/A</v>
      </c>
      <c r="BT24" s="107" t="e">
        <f t="shared" si="6"/>
        <v>#N/A</v>
      </c>
      <c r="BU24" s="7"/>
      <c r="BV24" s="104" t="e">
        <f t="shared" si="7"/>
        <v>#N/A</v>
      </c>
      <c r="BW24" s="103" t="e">
        <f t="shared" si="67"/>
        <v>#N/A</v>
      </c>
      <c r="BX24" s="103" t="e">
        <f t="shared" si="68"/>
        <v>#N/A</v>
      </c>
      <c r="BY24" s="103" t="e">
        <f t="shared" si="69"/>
        <v>#N/A</v>
      </c>
      <c r="BZ24" s="107" t="e">
        <f t="shared" si="10"/>
        <v>#N/A</v>
      </c>
      <c r="CA24" s="7"/>
      <c r="CB24" s="104" t="e">
        <f t="shared" si="11"/>
        <v>#N/A</v>
      </c>
      <c r="CC24" s="103" t="e">
        <f t="shared" si="70"/>
        <v>#N/A</v>
      </c>
      <c r="CD24" s="103" t="e">
        <f t="shared" si="71"/>
        <v>#N/A</v>
      </c>
      <c r="CE24" s="103" t="e">
        <f t="shared" si="72"/>
        <v>#N/A</v>
      </c>
      <c r="CF24" s="107" t="e">
        <f t="shared" si="12"/>
        <v>#N/A</v>
      </c>
      <c r="CG24" s="7"/>
      <c r="CH24" s="104" t="e">
        <f t="shared" si="13"/>
        <v>#N/A</v>
      </c>
      <c r="CI24" s="103" t="e">
        <f t="shared" si="73"/>
        <v>#N/A</v>
      </c>
      <c r="CJ24" s="103" t="e">
        <f t="shared" si="74"/>
        <v>#N/A</v>
      </c>
      <c r="CK24" s="103" t="e">
        <f t="shared" si="75"/>
        <v>#N/A</v>
      </c>
      <c r="CL24" s="107" t="e">
        <f t="shared" si="14"/>
        <v>#N/A</v>
      </c>
      <c r="CM24" s="7"/>
      <c r="CN24" s="104" t="e">
        <f t="shared" si="15"/>
        <v>#N/A</v>
      </c>
      <c r="CO24" s="103" t="e">
        <f t="shared" si="76"/>
        <v>#N/A</v>
      </c>
      <c r="CP24" s="103" t="e">
        <f t="shared" si="77"/>
        <v>#N/A</v>
      </c>
      <c r="CQ24" s="103" t="e">
        <f t="shared" si="78"/>
        <v>#N/A</v>
      </c>
      <c r="CR24" s="107" t="e">
        <f t="shared" si="16"/>
        <v>#N/A</v>
      </c>
      <c r="CS24" s="7"/>
      <c r="CT24" s="104" t="e">
        <f t="shared" si="17"/>
        <v>#N/A</v>
      </c>
      <c r="CU24" s="103" t="e">
        <f t="shared" si="79"/>
        <v>#N/A</v>
      </c>
      <c r="CV24" s="103" t="e">
        <f t="shared" si="80"/>
        <v>#N/A</v>
      </c>
      <c r="CW24" s="103" t="e">
        <f t="shared" si="81"/>
        <v>#N/A</v>
      </c>
      <c r="CX24" s="107" t="e">
        <f t="shared" si="20"/>
        <v>#N/A</v>
      </c>
      <c r="CY24" s="7"/>
      <c r="CZ24" s="104" t="e">
        <f t="shared" si="21"/>
        <v>#N/A</v>
      </c>
      <c r="DA24" s="103" t="e">
        <f t="shared" si="82"/>
        <v>#N/A</v>
      </c>
      <c r="DB24" s="103" t="e">
        <f t="shared" si="49"/>
        <v>#N/A</v>
      </c>
      <c r="DC24" s="103" t="e">
        <f t="shared" si="22"/>
        <v>#N/A</v>
      </c>
      <c r="DD24" s="124" t="e">
        <f t="shared" si="23"/>
        <v>#N/A</v>
      </c>
      <c r="DE24" s="124" t="e">
        <f t="shared" si="24"/>
        <v>#N/A</v>
      </c>
      <c r="DF24" s="7"/>
      <c r="DG24" s="123">
        <f t="shared" si="25"/>
        <v>0</v>
      </c>
    </row>
    <row r="25" spans="1:111" ht="25.5" customHeight="1">
      <c r="A25" s="5"/>
      <c r="B25" s="5"/>
      <c r="C25" s="5"/>
      <c r="D25" s="5"/>
      <c r="E25" s="5"/>
      <c r="F25" s="5"/>
      <c r="G25" s="5"/>
      <c r="H25" s="5"/>
      <c r="I25" s="2"/>
      <c r="J25" s="2"/>
      <c r="K25" s="2"/>
      <c r="L25" s="122"/>
      <c r="M25" s="172"/>
      <c r="N25" s="8"/>
      <c r="O25" s="2"/>
      <c r="P25" s="7"/>
      <c r="Q25" s="7"/>
      <c r="R25" s="11"/>
      <c r="S25" s="13">
        <f t="shared" si="50"/>
        <v>0</v>
      </c>
      <c r="T25" s="7"/>
      <c r="U25" s="22"/>
      <c r="V25" s="7">
        <f t="shared" si="53"/>
        <v>0</v>
      </c>
      <c r="W25" s="23"/>
      <c r="X25" s="15">
        <f>R25+T25+V25</f>
        <v>0</v>
      </c>
      <c r="Y25" s="12">
        <f t="shared" si="27"/>
        <v>0</v>
      </c>
      <c r="Z25" s="14"/>
      <c r="AA25" s="14"/>
      <c r="AB25" s="174"/>
      <c r="AC25" s="174"/>
      <c r="AD25" s="174"/>
      <c r="AE25" s="174"/>
      <c r="AF25" s="7"/>
      <c r="AG25" s="186">
        <f t="shared" si="28"/>
        <v>0</v>
      </c>
      <c r="AH25" s="113"/>
      <c r="AI25" s="186">
        <f t="shared" si="29"/>
        <v>0</v>
      </c>
      <c r="AJ25" s="7"/>
      <c r="AK25" s="7"/>
      <c r="AL25" s="7"/>
      <c r="AM25" s="176"/>
      <c r="AN25" s="177"/>
      <c r="AO25" s="176"/>
      <c r="AP25" s="176"/>
      <c r="AQ25" s="177"/>
      <c r="AR25" s="176"/>
      <c r="AS25" s="177"/>
      <c r="AT25" s="176"/>
      <c r="AU25" s="176"/>
      <c r="AV25" s="177"/>
      <c r="AW25" s="177"/>
      <c r="AX25" s="176"/>
      <c r="AY25" s="176"/>
      <c r="AZ25" s="177"/>
      <c r="BA25" s="138"/>
      <c r="BB25" s="107" t="e">
        <f t="shared" si="0"/>
        <v>#N/A</v>
      </c>
      <c r="BC25" s="104"/>
      <c r="BD25" s="104" t="e">
        <f t="shared" si="1"/>
        <v>#N/A</v>
      </c>
      <c r="BE25" s="103" t="e">
        <f t="shared" si="58"/>
        <v>#N/A</v>
      </c>
      <c r="BF25" s="103" t="e">
        <f t="shared" si="59"/>
        <v>#N/A</v>
      </c>
      <c r="BG25" s="103" t="e">
        <f t="shared" si="60"/>
        <v>#N/A</v>
      </c>
      <c r="BH25" s="107" t="e">
        <f t="shared" si="2"/>
        <v>#N/A</v>
      </c>
      <c r="BI25" s="7"/>
      <c r="BJ25" s="104" t="e">
        <f t="shared" si="3"/>
        <v>#N/A</v>
      </c>
      <c r="BK25" s="103" t="e">
        <f t="shared" si="61"/>
        <v>#N/A</v>
      </c>
      <c r="BL25" s="103" t="e">
        <f t="shared" si="62"/>
        <v>#N/A</v>
      </c>
      <c r="BM25" s="103" t="e">
        <f t="shared" si="63"/>
        <v>#N/A</v>
      </c>
      <c r="BN25" s="107" t="e">
        <f t="shared" si="4"/>
        <v>#N/A</v>
      </c>
      <c r="BO25" s="7"/>
      <c r="BP25" s="104" t="e">
        <f t="shared" si="5"/>
        <v>#N/A</v>
      </c>
      <c r="BQ25" s="103" t="e">
        <f t="shared" si="64"/>
        <v>#N/A</v>
      </c>
      <c r="BR25" s="103" t="e">
        <f t="shared" si="65"/>
        <v>#N/A</v>
      </c>
      <c r="BS25" s="103" t="e">
        <f t="shared" si="66"/>
        <v>#N/A</v>
      </c>
      <c r="BT25" s="107" t="e">
        <f t="shared" si="6"/>
        <v>#N/A</v>
      </c>
      <c r="BU25" s="7"/>
      <c r="BV25" s="104" t="e">
        <f t="shared" si="7"/>
        <v>#N/A</v>
      </c>
      <c r="BW25" s="103" t="e">
        <f t="shared" si="67"/>
        <v>#N/A</v>
      </c>
      <c r="BX25" s="103" t="e">
        <f t="shared" si="68"/>
        <v>#N/A</v>
      </c>
      <c r="BY25" s="103" t="e">
        <f t="shared" si="69"/>
        <v>#N/A</v>
      </c>
      <c r="BZ25" s="107" t="e">
        <f t="shared" si="10"/>
        <v>#N/A</v>
      </c>
      <c r="CA25" s="7"/>
      <c r="CB25" s="104" t="e">
        <f t="shared" si="11"/>
        <v>#N/A</v>
      </c>
      <c r="CC25" s="103" t="e">
        <f t="shared" si="70"/>
        <v>#N/A</v>
      </c>
      <c r="CD25" s="103" t="e">
        <f t="shared" si="71"/>
        <v>#N/A</v>
      </c>
      <c r="CE25" s="103" t="e">
        <f t="shared" si="72"/>
        <v>#N/A</v>
      </c>
      <c r="CF25" s="107" t="e">
        <f t="shared" si="12"/>
        <v>#N/A</v>
      </c>
      <c r="CG25" s="7"/>
      <c r="CH25" s="104" t="e">
        <f t="shared" si="13"/>
        <v>#N/A</v>
      </c>
      <c r="CI25" s="103" t="e">
        <f t="shared" si="73"/>
        <v>#N/A</v>
      </c>
      <c r="CJ25" s="103" t="e">
        <f t="shared" si="74"/>
        <v>#N/A</v>
      </c>
      <c r="CK25" s="103" t="e">
        <f t="shared" si="75"/>
        <v>#N/A</v>
      </c>
      <c r="CL25" s="107" t="e">
        <f t="shared" si="14"/>
        <v>#N/A</v>
      </c>
      <c r="CM25" s="7"/>
      <c r="CN25" s="104" t="e">
        <f t="shared" si="15"/>
        <v>#N/A</v>
      </c>
      <c r="CO25" s="103" t="e">
        <f t="shared" si="76"/>
        <v>#N/A</v>
      </c>
      <c r="CP25" s="103" t="e">
        <f t="shared" si="77"/>
        <v>#N/A</v>
      </c>
      <c r="CQ25" s="103" t="e">
        <f t="shared" si="78"/>
        <v>#N/A</v>
      </c>
      <c r="CR25" s="107" t="e">
        <f t="shared" si="16"/>
        <v>#N/A</v>
      </c>
      <c r="CS25" s="7"/>
      <c r="CT25" s="104" t="e">
        <f t="shared" si="17"/>
        <v>#N/A</v>
      </c>
      <c r="CU25" s="103" t="e">
        <f t="shared" si="79"/>
        <v>#N/A</v>
      </c>
      <c r="CV25" s="103" t="e">
        <f t="shared" si="80"/>
        <v>#N/A</v>
      </c>
      <c r="CW25" s="103" t="e">
        <f t="shared" si="81"/>
        <v>#N/A</v>
      </c>
      <c r="CX25" s="107" t="e">
        <f t="shared" si="20"/>
        <v>#N/A</v>
      </c>
      <c r="CY25" s="7"/>
      <c r="CZ25" s="104" t="e">
        <f t="shared" si="21"/>
        <v>#N/A</v>
      </c>
      <c r="DA25" s="103" t="e">
        <f t="shared" si="82"/>
        <v>#N/A</v>
      </c>
      <c r="DB25" s="103" t="e">
        <f t="shared" si="49"/>
        <v>#N/A</v>
      </c>
      <c r="DC25" s="103" t="e">
        <f t="shared" si="22"/>
        <v>#N/A</v>
      </c>
      <c r="DD25" s="124" t="e">
        <f t="shared" si="23"/>
        <v>#N/A</v>
      </c>
      <c r="DE25" s="124" t="e">
        <f t="shared" si="24"/>
        <v>#N/A</v>
      </c>
      <c r="DF25" s="7"/>
      <c r="DG25" s="123">
        <f t="shared" si="25"/>
        <v>0</v>
      </c>
    </row>
    <row r="26" spans="1:111" ht="25.5" customHeight="1">
      <c r="A26" s="5"/>
      <c r="B26" s="5"/>
      <c r="C26" s="5"/>
      <c r="D26" s="5"/>
      <c r="E26" s="5"/>
      <c r="F26" s="5"/>
      <c r="G26" s="5"/>
      <c r="H26" s="5"/>
      <c r="I26" s="2"/>
      <c r="J26" s="2"/>
      <c r="K26" s="2"/>
      <c r="L26" s="122"/>
      <c r="M26" s="172"/>
      <c r="N26" s="8"/>
      <c r="O26" s="2"/>
      <c r="P26" s="7"/>
      <c r="Q26" s="7"/>
      <c r="R26" s="11"/>
      <c r="S26" s="13">
        <f t="shared" si="50"/>
        <v>0</v>
      </c>
      <c r="T26" s="7"/>
      <c r="U26" s="22"/>
      <c r="V26" s="7">
        <f t="shared" si="53"/>
        <v>0</v>
      </c>
      <c r="W26" s="23"/>
      <c r="X26" s="15">
        <f t="shared" si="54"/>
        <v>0</v>
      </c>
      <c r="Y26" s="12">
        <f t="shared" si="27"/>
        <v>0</v>
      </c>
      <c r="Z26" s="14"/>
      <c r="AA26" s="14"/>
      <c r="AB26" s="174"/>
      <c r="AC26" s="174"/>
      <c r="AD26" s="174"/>
      <c r="AE26" s="174"/>
      <c r="AF26" s="7"/>
      <c r="AG26" s="186">
        <f t="shared" si="28"/>
        <v>0</v>
      </c>
      <c r="AH26" s="113"/>
      <c r="AI26" s="186">
        <f t="shared" si="29"/>
        <v>0</v>
      </c>
      <c r="AJ26" s="7"/>
      <c r="AK26" s="7"/>
      <c r="AL26" s="7"/>
      <c r="AM26" s="176"/>
      <c r="AN26" s="177"/>
      <c r="AO26" s="176"/>
      <c r="AP26" s="176"/>
      <c r="AQ26" s="177"/>
      <c r="AR26" s="176"/>
      <c r="AS26" s="177"/>
      <c r="AT26" s="176"/>
      <c r="AU26" s="176"/>
      <c r="AV26" s="177"/>
      <c r="AW26" s="177"/>
      <c r="AX26" s="176"/>
      <c r="AY26" s="176"/>
      <c r="AZ26" s="177"/>
      <c r="BA26" s="138"/>
      <c r="BB26" s="107" t="e">
        <f t="shared" si="0"/>
        <v>#N/A</v>
      </c>
      <c r="BC26" s="104"/>
      <c r="BD26" s="104" t="e">
        <f t="shared" si="1"/>
        <v>#N/A</v>
      </c>
      <c r="BE26" s="103" t="e">
        <f t="shared" si="58"/>
        <v>#N/A</v>
      </c>
      <c r="BF26" s="103" t="e">
        <f t="shared" si="59"/>
        <v>#N/A</v>
      </c>
      <c r="BG26" s="103" t="e">
        <f t="shared" si="60"/>
        <v>#N/A</v>
      </c>
      <c r="BH26" s="107" t="e">
        <f t="shared" si="2"/>
        <v>#N/A</v>
      </c>
      <c r="BI26" s="7"/>
      <c r="BJ26" s="104" t="e">
        <f t="shared" si="3"/>
        <v>#N/A</v>
      </c>
      <c r="BK26" s="103" t="e">
        <f t="shared" si="61"/>
        <v>#N/A</v>
      </c>
      <c r="BL26" s="103" t="e">
        <f t="shared" si="62"/>
        <v>#N/A</v>
      </c>
      <c r="BM26" s="103" t="e">
        <f t="shared" si="63"/>
        <v>#N/A</v>
      </c>
      <c r="BN26" s="107" t="e">
        <f t="shared" si="4"/>
        <v>#N/A</v>
      </c>
      <c r="BO26" s="7"/>
      <c r="BP26" s="104" t="e">
        <f t="shared" si="5"/>
        <v>#N/A</v>
      </c>
      <c r="BQ26" s="103" t="e">
        <f t="shared" si="64"/>
        <v>#N/A</v>
      </c>
      <c r="BR26" s="103" t="e">
        <f t="shared" si="65"/>
        <v>#N/A</v>
      </c>
      <c r="BS26" s="103" t="e">
        <f t="shared" si="66"/>
        <v>#N/A</v>
      </c>
      <c r="BT26" s="107" t="e">
        <f t="shared" si="6"/>
        <v>#N/A</v>
      </c>
      <c r="BU26" s="7"/>
      <c r="BV26" s="104" t="e">
        <f t="shared" si="7"/>
        <v>#N/A</v>
      </c>
      <c r="BW26" s="103" t="e">
        <f t="shared" si="67"/>
        <v>#N/A</v>
      </c>
      <c r="BX26" s="103" t="e">
        <f t="shared" si="68"/>
        <v>#N/A</v>
      </c>
      <c r="BY26" s="103" t="e">
        <f t="shared" si="69"/>
        <v>#N/A</v>
      </c>
      <c r="BZ26" s="107" t="e">
        <f t="shared" si="10"/>
        <v>#N/A</v>
      </c>
      <c r="CA26" s="7"/>
      <c r="CB26" s="104" t="e">
        <f t="shared" si="11"/>
        <v>#N/A</v>
      </c>
      <c r="CC26" s="103" t="e">
        <f t="shared" si="70"/>
        <v>#N/A</v>
      </c>
      <c r="CD26" s="103" t="e">
        <f t="shared" si="71"/>
        <v>#N/A</v>
      </c>
      <c r="CE26" s="103" t="e">
        <f t="shared" si="72"/>
        <v>#N/A</v>
      </c>
      <c r="CF26" s="107" t="e">
        <f t="shared" si="12"/>
        <v>#N/A</v>
      </c>
      <c r="CG26" s="7"/>
      <c r="CH26" s="104" t="e">
        <f t="shared" si="13"/>
        <v>#N/A</v>
      </c>
      <c r="CI26" s="103" t="e">
        <f t="shared" si="73"/>
        <v>#N/A</v>
      </c>
      <c r="CJ26" s="103" t="e">
        <f t="shared" si="74"/>
        <v>#N/A</v>
      </c>
      <c r="CK26" s="103" t="e">
        <f t="shared" si="75"/>
        <v>#N/A</v>
      </c>
      <c r="CL26" s="107" t="e">
        <f t="shared" si="14"/>
        <v>#N/A</v>
      </c>
      <c r="CM26" s="7"/>
      <c r="CN26" s="104" t="e">
        <f t="shared" si="15"/>
        <v>#N/A</v>
      </c>
      <c r="CO26" s="103" t="e">
        <f t="shared" si="76"/>
        <v>#N/A</v>
      </c>
      <c r="CP26" s="103" t="e">
        <f t="shared" si="77"/>
        <v>#N/A</v>
      </c>
      <c r="CQ26" s="103" t="e">
        <f t="shared" si="78"/>
        <v>#N/A</v>
      </c>
      <c r="CR26" s="107" t="e">
        <f t="shared" si="16"/>
        <v>#N/A</v>
      </c>
      <c r="CS26" s="7"/>
      <c r="CT26" s="104" t="e">
        <f t="shared" si="17"/>
        <v>#N/A</v>
      </c>
      <c r="CU26" s="103" t="e">
        <f t="shared" si="79"/>
        <v>#N/A</v>
      </c>
      <c r="CV26" s="103" t="e">
        <f t="shared" si="80"/>
        <v>#N/A</v>
      </c>
      <c r="CW26" s="103" t="e">
        <f t="shared" si="81"/>
        <v>#N/A</v>
      </c>
      <c r="CX26" s="107" t="e">
        <f t="shared" si="20"/>
        <v>#N/A</v>
      </c>
      <c r="CY26" s="7"/>
      <c r="CZ26" s="104" t="e">
        <f t="shared" si="21"/>
        <v>#N/A</v>
      </c>
      <c r="DA26" s="103" t="e">
        <f t="shared" si="82"/>
        <v>#N/A</v>
      </c>
      <c r="DB26" s="103" t="e">
        <f t="shared" si="49"/>
        <v>#N/A</v>
      </c>
      <c r="DC26" s="103" t="e">
        <f t="shared" si="22"/>
        <v>#N/A</v>
      </c>
      <c r="DD26" s="124" t="e">
        <f t="shared" si="23"/>
        <v>#N/A</v>
      </c>
      <c r="DE26" s="124" t="e">
        <f t="shared" si="24"/>
        <v>#N/A</v>
      </c>
      <c r="DF26" s="7"/>
      <c r="DG26" s="123">
        <f t="shared" si="25"/>
        <v>0</v>
      </c>
    </row>
    <row r="27" spans="1:111" ht="25.5" customHeight="1">
      <c r="A27" s="5"/>
      <c r="B27" s="5"/>
      <c r="C27" s="5"/>
      <c r="D27" s="5"/>
      <c r="E27" s="5"/>
      <c r="F27" s="5"/>
      <c r="G27" s="5"/>
      <c r="H27" s="5"/>
      <c r="I27" s="2"/>
      <c r="J27" s="2"/>
      <c r="K27" s="2"/>
      <c r="L27" s="122"/>
      <c r="M27" s="172"/>
      <c r="N27" s="8"/>
      <c r="O27" s="2"/>
      <c r="P27" s="7"/>
      <c r="Q27" s="7"/>
      <c r="R27" s="11"/>
      <c r="S27" s="13">
        <f t="shared" si="50"/>
        <v>0</v>
      </c>
      <c r="T27" s="7"/>
      <c r="U27" s="22"/>
      <c r="V27" s="7">
        <f t="shared" si="53"/>
        <v>0</v>
      </c>
      <c r="W27" s="23"/>
      <c r="X27" s="15">
        <f t="shared" si="54"/>
        <v>0</v>
      </c>
      <c r="Y27" s="12">
        <f t="shared" si="27"/>
        <v>0</v>
      </c>
      <c r="Z27" s="14"/>
      <c r="AA27" s="14"/>
      <c r="AB27" s="174"/>
      <c r="AC27" s="174"/>
      <c r="AD27" s="174"/>
      <c r="AE27" s="174"/>
      <c r="AF27" s="7"/>
      <c r="AG27" s="186">
        <f t="shared" si="28"/>
        <v>0</v>
      </c>
      <c r="AH27" s="113"/>
      <c r="AI27" s="186">
        <f t="shared" si="29"/>
        <v>0</v>
      </c>
      <c r="AJ27" s="7"/>
      <c r="AK27" s="7"/>
      <c r="AL27" s="7"/>
      <c r="AM27" s="176"/>
      <c r="AN27" s="177"/>
      <c r="AO27" s="176"/>
      <c r="AP27" s="176"/>
      <c r="AQ27" s="177"/>
      <c r="AR27" s="176"/>
      <c r="AS27" s="177"/>
      <c r="AT27" s="176"/>
      <c r="AU27" s="176"/>
      <c r="AV27" s="177"/>
      <c r="AW27" s="177"/>
      <c r="AX27" s="176"/>
      <c r="AY27" s="176"/>
      <c r="AZ27" s="177"/>
      <c r="BA27" s="138"/>
      <c r="BB27" s="107" t="e">
        <f t="shared" si="0"/>
        <v>#N/A</v>
      </c>
      <c r="BC27" s="104"/>
      <c r="BD27" s="104" t="e">
        <f t="shared" si="1"/>
        <v>#N/A</v>
      </c>
      <c r="BE27" s="103" t="e">
        <f t="shared" si="51"/>
        <v>#N/A</v>
      </c>
      <c r="BF27" s="103" t="e">
        <f t="shared" ref="BF27:BF28" si="83">ROUNDDOWN(BB27*BD27*1/2,0)</f>
        <v>#N/A</v>
      </c>
      <c r="BG27" s="103" t="e">
        <f t="shared" si="57"/>
        <v>#N/A</v>
      </c>
      <c r="BH27" s="107" t="e">
        <f t="shared" si="2"/>
        <v>#N/A</v>
      </c>
      <c r="BI27" s="7"/>
      <c r="BJ27" s="104" t="e">
        <f t="shared" si="3"/>
        <v>#N/A</v>
      </c>
      <c r="BK27" s="103" t="e">
        <f t="shared" si="55"/>
        <v>#N/A</v>
      </c>
      <c r="BL27" s="103" t="e">
        <f t="shared" si="56"/>
        <v>#N/A</v>
      </c>
      <c r="BM27" s="103" t="e">
        <f t="shared" si="33"/>
        <v>#N/A</v>
      </c>
      <c r="BN27" s="107" t="e">
        <f t="shared" si="4"/>
        <v>#N/A</v>
      </c>
      <c r="BO27" s="7"/>
      <c r="BP27" s="104" t="e">
        <f t="shared" si="5"/>
        <v>#N/A</v>
      </c>
      <c r="BQ27" s="103" t="e">
        <f t="shared" si="34"/>
        <v>#N/A</v>
      </c>
      <c r="BR27" s="103" t="e">
        <f t="shared" si="35"/>
        <v>#N/A</v>
      </c>
      <c r="BS27" s="103" t="e">
        <f t="shared" si="36"/>
        <v>#N/A</v>
      </c>
      <c r="BT27" s="107" t="e">
        <f t="shared" si="6"/>
        <v>#N/A</v>
      </c>
      <c r="BU27" s="7"/>
      <c r="BV27" s="104" t="e">
        <f t="shared" si="7"/>
        <v>#N/A</v>
      </c>
      <c r="BW27" s="103" t="e">
        <f t="shared" si="37"/>
        <v>#N/A</v>
      </c>
      <c r="BX27" s="103" t="e">
        <f t="shared" si="8"/>
        <v>#N/A</v>
      </c>
      <c r="BY27" s="103" t="e">
        <f t="shared" si="9"/>
        <v>#N/A</v>
      </c>
      <c r="BZ27" s="107" t="e">
        <f t="shared" si="10"/>
        <v>#N/A</v>
      </c>
      <c r="CA27" s="7"/>
      <c r="CB27" s="104" t="e">
        <f t="shared" si="11"/>
        <v>#N/A</v>
      </c>
      <c r="CC27" s="103" t="e">
        <f t="shared" si="38"/>
        <v>#N/A</v>
      </c>
      <c r="CD27" s="103" t="e">
        <f t="shared" si="39"/>
        <v>#N/A</v>
      </c>
      <c r="CE27" s="103" t="e">
        <f t="shared" si="40"/>
        <v>#N/A</v>
      </c>
      <c r="CF27" s="107" t="e">
        <f t="shared" si="12"/>
        <v>#N/A</v>
      </c>
      <c r="CG27" s="7"/>
      <c r="CH27" s="104" t="e">
        <f t="shared" si="13"/>
        <v>#N/A</v>
      </c>
      <c r="CI27" s="103" t="e">
        <f t="shared" si="41"/>
        <v>#N/A</v>
      </c>
      <c r="CJ27" s="103" t="e">
        <f t="shared" si="42"/>
        <v>#N/A</v>
      </c>
      <c r="CK27" s="103" t="e">
        <f t="shared" si="43"/>
        <v>#N/A</v>
      </c>
      <c r="CL27" s="107" t="e">
        <f t="shared" si="14"/>
        <v>#N/A</v>
      </c>
      <c r="CM27" s="7"/>
      <c r="CN27" s="104" t="e">
        <f t="shared" si="15"/>
        <v>#N/A</v>
      </c>
      <c r="CO27" s="103" t="e">
        <f t="shared" si="44"/>
        <v>#N/A</v>
      </c>
      <c r="CP27" s="103" t="e">
        <f t="shared" si="45"/>
        <v>#N/A</v>
      </c>
      <c r="CQ27" s="103" t="e">
        <f t="shared" si="46"/>
        <v>#N/A</v>
      </c>
      <c r="CR27" s="107" t="e">
        <f t="shared" si="16"/>
        <v>#N/A</v>
      </c>
      <c r="CS27" s="7"/>
      <c r="CT27" s="104" t="e">
        <f t="shared" si="17"/>
        <v>#N/A</v>
      </c>
      <c r="CU27" s="103" t="e">
        <f t="shared" si="47"/>
        <v>#N/A</v>
      </c>
      <c r="CV27" s="103" t="e">
        <f t="shared" si="18"/>
        <v>#N/A</v>
      </c>
      <c r="CW27" s="103" t="e">
        <f t="shared" si="19"/>
        <v>#N/A</v>
      </c>
      <c r="CX27" s="107" t="e">
        <f t="shared" si="20"/>
        <v>#N/A</v>
      </c>
      <c r="CY27" s="7"/>
      <c r="CZ27" s="104" t="e">
        <f t="shared" si="21"/>
        <v>#N/A</v>
      </c>
      <c r="DA27" s="103" t="e">
        <f t="shared" si="48"/>
        <v>#N/A</v>
      </c>
      <c r="DB27" s="103" t="e">
        <f t="shared" si="49"/>
        <v>#N/A</v>
      </c>
      <c r="DC27" s="103" t="e">
        <f t="shared" si="22"/>
        <v>#N/A</v>
      </c>
      <c r="DD27" s="124" t="e">
        <f t="shared" si="23"/>
        <v>#N/A</v>
      </c>
      <c r="DE27" s="124" t="e">
        <f t="shared" si="24"/>
        <v>#N/A</v>
      </c>
      <c r="DF27" s="7"/>
      <c r="DG27" s="123">
        <f t="shared" si="25"/>
        <v>0</v>
      </c>
    </row>
    <row r="28" spans="1:111" ht="25.5" customHeight="1" thickBot="1">
      <c r="A28" s="5"/>
      <c r="B28" s="5"/>
      <c r="C28" s="5"/>
      <c r="D28" s="5"/>
      <c r="E28" s="5"/>
      <c r="F28" s="5"/>
      <c r="G28" s="5"/>
      <c r="H28" s="5"/>
      <c r="I28" s="3"/>
      <c r="J28" s="90"/>
      <c r="K28" s="3"/>
      <c r="L28" s="121"/>
      <c r="M28" s="172"/>
      <c r="N28" s="8"/>
      <c r="O28" s="2"/>
      <c r="P28" s="36"/>
      <c r="Q28" s="117"/>
      <c r="R28" s="38"/>
      <c r="S28" s="39">
        <f t="shared" si="50"/>
        <v>0</v>
      </c>
      <c r="T28" s="36"/>
      <c r="U28" s="46"/>
      <c r="V28" s="36">
        <f t="shared" si="53"/>
        <v>0</v>
      </c>
      <c r="W28" s="47"/>
      <c r="X28" s="40">
        <f t="shared" si="54"/>
        <v>0</v>
      </c>
      <c r="Y28" s="12">
        <f t="shared" si="27"/>
        <v>0</v>
      </c>
      <c r="Z28" s="42"/>
      <c r="AA28" s="42"/>
      <c r="AB28" s="175"/>
      <c r="AC28" s="175"/>
      <c r="AD28" s="175"/>
      <c r="AE28" s="175"/>
      <c r="AF28" s="36"/>
      <c r="AG28" s="186">
        <f t="shared" si="28"/>
        <v>0</v>
      </c>
      <c r="AH28" s="117"/>
      <c r="AI28" s="186">
        <f t="shared" si="29"/>
        <v>0</v>
      </c>
      <c r="AJ28" s="7"/>
      <c r="AK28" s="36"/>
      <c r="AL28" s="142"/>
      <c r="AM28" s="182"/>
      <c r="AN28" s="183"/>
      <c r="AO28" s="182"/>
      <c r="AP28" s="182"/>
      <c r="AQ28" s="183"/>
      <c r="AR28" s="182"/>
      <c r="AS28" s="183"/>
      <c r="AT28" s="182"/>
      <c r="AU28" s="182"/>
      <c r="AV28" s="183"/>
      <c r="AW28" s="183"/>
      <c r="AX28" s="182"/>
      <c r="AY28" s="182"/>
      <c r="AZ28" s="183"/>
      <c r="BA28" s="140"/>
      <c r="BB28" s="107" t="e">
        <f t="shared" si="0"/>
        <v>#N/A</v>
      </c>
      <c r="BC28" s="104"/>
      <c r="BD28" s="104" t="e">
        <f t="shared" si="1"/>
        <v>#N/A</v>
      </c>
      <c r="BE28" s="103" t="e">
        <f t="shared" si="51"/>
        <v>#N/A</v>
      </c>
      <c r="BF28" s="103" t="e">
        <f t="shared" si="83"/>
        <v>#N/A</v>
      </c>
      <c r="BG28" s="103" t="e">
        <f t="shared" si="57"/>
        <v>#N/A</v>
      </c>
      <c r="BH28" s="107" t="e">
        <f t="shared" si="2"/>
        <v>#N/A</v>
      </c>
      <c r="BI28" s="36"/>
      <c r="BJ28" s="104" t="e">
        <f t="shared" si="3"/>
        <v>#N/A</v>
      </c>
      <c r="BK28" s="103" t="e">
        <f t="shared" si="55"/>
        <v>#N/A</v>
      </c>
      <c r="BL28" s="103" t="e">
        <f t="shared" si="56"/>
        <v>#N/A</v>
      </c>
      <c r="BM28" s="103" t="e">
        <f t="shared" si="33"/>
        <v>#N/A</v>
      </c>
      <c r="BN28" s="107" t="e">
        <f t="shared" si="4"/>
        <v>#N/A</v>
      </c>
      <c r="BO28" s="36"/>
      <c r="BP28" s="104" t="e">
        <f t="shared" si="5"/>
        <v>#N/A</v>
      </c>
      <c r="BQ28" s="103" t="e">
        <f t="shared" si="34"/>
        <v>#N/A</v>
      </c>
      <c r="BR28" s="103" t="e">
        <f t="shared" si="35"/>
        <v>#N/A</v>
      </c>
      <c r="BS28" s="103" t="e">
        <f t="shared" si="36"/>
        <v>#N/A</v>
      </c>
      <c r="BT28" s="107" t="e">
        <f t="shared" si="6"/>
        <v>#N/A</v>
      </c>
      <c r="BU28" s="36"/>
      <c r="BV28" s="104" t="e">
        <f t="shared" si="7"/>
        <v>#N/A</v>
      </c>
      <c r="BW28" s="103" t="e">
        <f t="shared" si="37"/>
        <v>#N/A</v>
      </c>
      <c r="BX28" s="103" t="e">
        <f t="shared" si="8"/>
        <v>#N/A</v>
      </c>
      <c r="BY28" s="103" t="e">
        <f t="shared" si="9"/>
        <v>#N/A</v>
      </c>
      <c r="BZ28" s="107" t="e">
        <f t="shared" si="10"/>
        <v>#N/A</v>
      </c>
      <c r="CA28" s="36"/>
      <c r="CB28" s="104" t="e">
        <f t="shared" si="11"/>
        <v>#N/A</v>
      </c>
      <c r="CC28" s="103" t="e">
        <f t="shared" si="38"/>
        <v>#N/A</v>
      </c>
      <c r="CD28" s="103" t="e">
        <f t="shared" si="39"/>
        <v>#N/A</v>
      </c>
      <c r="CE28" s="103" t="e">
        <f t="shared" si="40"/>
        <v>#N/A</v>
      </c>
      <c r="CF28" s="107" t="e">
        <f t="shared" si="12"/>
        <v>#N/A</v>
      </c>
      <c r="CG28" s="36"/>
      <c r="CH28" s="104" t="e">
        <f t="shared" si="13"/>
        <v>#N/A</v>
      </c>
      <c r="CI28" s="103" t="e">
        <f t="shared" si="41"/>
        <v>#N/A</v>
      </c>
      <c r="CJ28" s="103" t="e">
        <f t="shared" si="42"/>
        <v>#N/A</v>
      </c>
      <c r="CK28" s="103" t="e">
        <f t="shared" si="43"/>
        <v>#N/A</v>
      </c>
      <c r="CL28" s="107" t="e">
        <f t="shared" si="14"/>
        <v>#N/A</v>
      </c>
      <c r="CM28" s="36"/>
      <c r="CN28" s="104" t="e">
        <f t="shared" si="15"/>
        <v>#N/A</v>
      </c>
      <c r="CO28" s="103" t="e">
        <f t="shared" si="44"/>
        <v>#N/A</v>
      </c>
      <c r="CP28" s="103" t="e">
        <f t="shared" si="45"/>
        <v>#N/A</v>
      </c>
      <c r="CQ28" s="103" t="e">
        <f t="shared" si="46"/>
        <v>#N/A</v>
      </c>
      <c r="CR28" s="107" t="e">
        <f t="shared" si="16"/>
        <v>#N/A</v>
      </c>
      <c r="CS28" s="36"/>
      <c r="CT28" s="104" t="e">
        <f t="shared" si="17"/>
        <v>#N/A</v>
      </c>
      <c r="CU28" s="103" t="e">
        <f t="shared" si="47"/>
        <v>#N/A</v>
      </c>
      <c r="CV28" s="103" t="e">
        <f t="shared" si="18"/>
        <v>#N/A</v>
      </c>
      <c r="CW28" s="103" t="e">
        <f t="shared" si="19"/>
        <v>#N/A</v>
      </c>
      <c r="CX28" s="107" t="e">
        <f t="shared" si="20"/>
        <v>#N/A</v>
      </c>
      <c r="CY28" s="36"/>
      <c r="CZ28" s="104" t="e">
        <f t="shared" si="21"/>
        <v>#N/A</v>
      </c>
      <c r="DA28" s="103" t="e">
        <f t="shared" si="48"/>
        <v>#N/A</v>
      </c>
      <c r="DB28" s="103" t="e">
        <f t="shared" si="49"/>
        <v>#N/A</v>
      </c>
      <c r="DC28" s="103" t="e">
        <f t="shared" si="22"/>
        <v>#N/A</v>
      </c>
      <c r="DD28" s="125" t="e">
        <f t="shared" si="23"/>
        <v>#N/A</v>
      </c>
      <c r="DE28" s="125" t="e">
        <f t="shared" si="24"/>
        <v>#N/A</v>
      </c>
      <c r="DF28" s="7"/>
      <c r="DG28" s="123">
        <f t="shared" si="25"/>
        <v>0</v>
      </c>
    </row>
    <row r="29" spans="1:111" ht="48" customHeight="1" thickBot="1">
      <c r="A29" s="33" t="s">
        <v>25</v>
      </c>
      <c r="B29" s="32"/>
      <c r="C29" s="32"/>
      <c r="D29" s="32"/>
      <c r="E29" s="32"/>
      <c r="F29" s="32"/>
      <c r="G29" s="32"/>
      <c r="H29" s="32"/>
      <c r="I29" s="24">
        <f>COUNTA(I13:I28)</f>
        <v>0</v>
      </c>
      <c r="J29" s="24"/>
      <c r="K29" s="32"/>
      <c r="L29" s="32"/>
      <c r="M29" s="173">
        <f>COUNTA(M13:M28)</f>
        <v>0</v>
      </c>
      <c r="N29" s="34"/>
      <c r="O29" s="24"/>
      <c r="P29" s="25">
        <f>SUM(P13:P28)</f>
        <v>0</v>
      </c>
      <c r="Q29" s="26">
        <f t="shared" ref="Q29:S29" si="84">SUM(Q13:Q28)</f>
        <v>0</v>
      </c>
      <c r="R29" s="26">
        <f t="shared" si="84"/>
        <v>0</v>
      </c>
      <c r="S29" s="27">
        <f t="shared" si="84"/>
        <v>0</v>
      </c>
      <c r="T29" s="25">
        <f>SUM(T13:T28)</f>
        <v>0</v>
      </c>
      <c r="U29" s="28"/>
      <c r="V29" s="29">
        <f>SUM(V13:V28)</f>
        <v>0</v>
      </c>
      <c r="W29" s="30"/>
      <c r="X29" s="31">
        <f>SUM(X13:X28)</f>
        <v>0</v>
      </c>
      <c r="Y29" s="41">
        <f t="shared" ref="Y29:AI29" si="85">SUM(Y13:Y28)</f>
        <v>0</v>
      </c>
      <c r="Z29" s="93">
        <f>SUM(Z13:Z28)</f>
        <v>0</v>
      </c>
      <c r="AA29" s="94">
        <f>SUM(AA13:AA28)</f>
        <v>0</v>
      </c>
      <c r="AB29" s="93">
        <f>SUM(AB13:AB28)</f>
        <v>0</v>
      </c>
      <c r="AC29" s="94">
        <f t="shared" ref="AC29" si="86">SUM(AC13:AC28)</f>
        <v>0</v>
      </c>
      <c r="AD29" s="93">
        <f>SUM(AD13:AD28)</f>
        <v>0</v>
      </c>
      <c r="AE29" s="94">
        <f t="shared" si="85"/>
        <v>0</v>
      </c>
      <c r="AF29" s="95">
        <f t="shared" si="85"/>
        <v>0</v>
      </c>
      <c r="AG29" s="96">
        <f t="shared" si="85"/>
        <v>0</v>
      </c>
      <c r="AH29" s="25">
        <f t="shared" si="85"/>
        <v>0</v>
      </c>
      <c r="AI29" s="91">
        <f t="shared" si="85"/>
        <v>0</v>
      </c>
      <c r="AJ29" s="143"/>
      <c r="AK29" s="144">
        <f>SUM(AK13:AK28)</f>
        <v>0</v>
      </c>
      <c r="AL29" s="144">
        <f t="shared" ref="AL29:BG29" si="87">SUM(AL13:AL28)</f>
        <v>0</v>
      </c>
      <c r="AM29" s="144">
        <f t="shared" ref="AM29" si="88">SUM(AM13:AM28)</f>
        <v>0</v>
      </c>
      <c r="AN29" s="184">
        <f>SUM(AN13:AN28)</f>
        <v>0</v>
      </c>
      <c r="AO29" s="144">
        <f t="shared" ref="AO29" si="89">SUM(AO13:AO28)</f>
        <v>0</v>
      </c>
      <c r="AP29" s="144"/>
      <c r="AQ29" s="184">
        <f t="shared" ref="AQ29" si="90">SUM(AQ13:AQ28)</f>
        <v>0</v>
      </c>
      <c r="AR29" s="144">
        <f t="shared" si="87"/>
        <v>0</v>
      </c>
      <c r="AS29" s="184">
        <f>SUM(AS13:AS28)</f>
        <v>0</v>
      </c>
      <c r="AT29" s="144">
        <f t="shared" si="87"/>
        <v>0</v>
      </c>
      <c r="AU29" s="144"/>
      <c r="AV29" s="184">
        <f t="shared" ref="AV29:AX29" si="91">SUM(AV13:AV28)</f>
        <v>0</v>
      </c>
      <c r="AW29" s="184"/>
      <c r="AX29" s="144">
        <f t="shared" si="91"/>
        <v>0</v>
      </c>
      <c r="AY29" s="144"/>
      <c r="AZ29" s="184">
        <f t="shared" ref="AZ29" si="92">SUM(AZ13:AZ28)</f>
        <v>0</v>
      </c>
      <c r="BA29" s="141">
        <f t="shared" si="87"/>
        <v>0</v>
      </c>
      <c r="BB29" s="119"/>
      <c r="BC29" s="37">
        <f t="shared" ref="BC29" si="93">SUM(BC13:BC28)</f>
        <v>0</v>
      </c>
      <c r="BD29" s="37" t="e">
        <f t="shared" si="87"/>
        <v>#N/A</v>
      </c>
      <c r="BE29" s="25" t="e">
        <f t="shared" si="87"/>
        <v>#N/A</v>
      </c>
      <c r="BF29" s="25" t="e">
        <f t="shared" si="87"/>
        <v>#N/A</v>
      </c>
      <c r="BG29" s="25" t="e">
        <f t="shared" si="87"/>
        <v>#N/A</v>
      </c>
      <c r="BH29" s="111"/>
      <c r="BI29" s="37">
        <f t="shared" ref="BI29:BM29" si="94">SUM(BI13:BI28)</f>
        <v>0</v>
      </c>
      <c r="BJ29" s="37" t="e">
        <f t="shared" si="94"/>
        <v>#N/A</v>
      </c>
      <c r="BK29" s="25" t="e">
        <f t="shared" si="94"/>
        <v>#N/A</v>
      </c>
      <c r="BL29" s="25" t="e">
        <f t="shared" si="94"/>
        <v>#N/A</v>
      </c>
      <c r="BM29" s="25" t="e">
        <f t="shared" si="94"/>
        <v>#N/A</v>
      </c>
      <c r="BN29" s="111"/>
      <c r="BO29" s="37">
        <f t="shared" ref="BO29:BS29" si="95">SUM(BO13:BO28)</f>
        <v>0</v>
      </c>
      <c r="BP29" s="37" t="e">
        <f t="shared" si="95"/>
        <v>#N/A</v>
      </c>
      <c r="BQ29" s="25" t="e">
        <f t="shared" si="95"/>
        <v>#N/A</v>
      </c>
      <c r="BR29" s="25" t="e">
        <f t="shared" si="95"/>
        <v>#N/A</v>
      </c>
      <c r="BS29" s="25" t="e">
        <f t="shared" si="95"/>
        <v>#N/A</v>
      </c>
      <c r="BT29" s="111"/>
      <c r="BU29" s="37">
        <f t="shared" ref="BU29:BY29" si="96">SUM(BU13:BU28)</f>
        <v>0</v>
      </c>
      <c r="BV29" s="37" t="e">
        <f t="shared" si="96"/>
        <v>#N/A</v>
      </c>
      <c r="BW29" s="25" t="e">
        <f t="shared" si="96"/>
        <v>#N/A</v>
      </c>
      <c r="BX29" s="25" t="e">
        <f t="shared" si="96"/>
        <v>#N/A</v>
      </c>
      <c r="BY29" s="25" t="e">
        <f t="shared" si="96"/>
        <v>#N/A</v>
      </c>
      <c r="BZ29" s="111"/>
      <c r="CA29" s="37">
        <f t="shared" ref="CA29:CE29" si="97">SUM(CA13:CA28)</f>
        <v>0</v>
      </c>
      <c r="CB29" s="37" t="e">
        <f t="shared" si="97"/>
        <v>#N/A</v>
      </c>
      <c r="CC29" s="25" t="e">
        <f t="shared" si="97"/>
        <v>#N/A</v>
      </c>
      <c r="CD29" s="25" t="e">
        <f t="shared" si="97"/>
        <v>#N/A</v>
      </c>
      <c r="CE29" s="25" t="e">
        <f t="shared" si="97"/>
        <v>#N/A</v>
      </c>
      <c r="CF29" s="111"/>
      <c r="CG29" s="37">
        <f t="shared" ref="CG29:CK29" si="98">SUM(CG13:CG28)</f>
        <v>0</v>
      </c>
      <c r="CH29" s="37" t="e">
        <f t="shared" si="98"/>
        <v>#N/A</v>
      </c>
      <c r="CI29" s="25" t="e">
        <f t="shared" si="98"/>
        <v>#N/A</v>
      </c>
      <c r="CJ29" s="25" t="e">
        <f t="shared" si="98"/>
        <v>#N/A</v>
      </c>
      <c r="CK29" s="25" t="e">
        <f t="shared" si="98"/>
        <v>#N/A</v>
      </c>
      <c r="CL29" s="111"/>
      <c r="CM29" s="37">
        <f t="shared" ref="CM29:CQ29" si="99">SUM(CM13:CM28)</f>
        <v>0</v>
      </c>
      <c r="CN29" s="37" t="e">
        <f t="shared" si="99"/>
        <v>#N/A</v>
      </c>
      <c r="CO29" s="25" t="e">
        <f t="shared" si="99"/>
        <v>#N/A</v>
      </c>
      <c r="CP29" s="25" t="e">
        <f t="shared" si="99"/>
        <v>#N/A</v>
      </c>
      <c r="CQ29" s="25" t="e">
        <f t="shared" si="99"/>
        <v>#N/A</v>
      </c>
      <c r="CR29" s="111"/>
      <c r="CS29" s="37">
        <f t="shared" ref="CS29:CW29" si="100">SUM(CS13:CS28)</f>
        <v>0</v>
      </c>
      <c r="CT29" s="37" t="e">
        <f t="shared" si="100"/>
        <v>#N/A</v>
      </c>
      <c r="CU29" s="25" t="e">
        <f t="shared" si="100"/>
        <v>#N/A</v>
      </c>
      <c r="CV29" s="25" t="e">
        <f t="shared" si="100"/>
        <v>#N/A</v>
      </c>
      <c r="CW29" s="25" t="e">
        <f t="shared" si="100"/>
        <v>#N/A</v>
      </c>
      <c r="CX29" s="111"/>
      <c r="CY29" s="37">
        <f t="shared" ref="CY29:DG29" si="101">SUM(CY13:CY28)</f>
        <v>0</v>
      </c>
      <c r="CZ29" s="37" t="e">
        <f t="shared" si="101"/>
        <v>#N/A</v>
      </c>
      <c r="DA29" s="25" t="e">
        <f t="shared" si="101"/>
        <v>#N/A</v>
      </c>
      <c r="DB29" s="25" t="e">
        <f t="shared" si="101"/>
        <v>#N/A</v>
      </c>
      <c r="DC29" s="25" t="e">
        <f t="shared" si="101"/>
        <v>#N/A</v>
      </c>
      <c r="DD29" s="126" t="e">
        <f t="shared" si="101"/>
        <v>#N/A</v>
      </c>
      <c r="DE29" s="126" t="e">
        <f t="shared" si="101"/>
        <v>#N/A</v>
      </c>
      <c r="DF29" s="111"/>
      <c r="DG29" s="37">
        <f t="shared" si="101"/>
        <v>0</v>
      </c>
    </row>
    <row r="30" spans="1:111" ht="28.5" customHeight="1">
      <c r="T30" s="18">
        <f>R29+T29</f>
        <v>0</v>
      </c>
      <c r="X30" s="18">
        <f>T30+V29</f>
        <v>0</v>
      </c>
      <c r="Z30" s="252" t="s">
        <v>42</v>
      </c>
      <c r="AA30" s="253"/>
      <c r="AB30" s="253"/>
      <c r="AC30" s="253"/>
      <c r="AD30" s="253"/>
      <c r="AE30" s="254"/>
      <c r="AF30" s="97">
        <f>IF(Z29=0,0,AG29/$Z29*0.1)*100</f>
        <v>0</v>
      </c>
      <c r="AG30" s="98">
        <f>IF(AA29=0,0,AI29/$AA29*0.1)*100</f>
        <v>0</v>
      </c>
      <c r="AI30" s="92"/>
      <c r="AJ30" s="162" t="s">
        <v>81</v>
      </c>
      <c r="AK30" s="161" t="e">
        <f>AK29/AG29</f>
        <v>#DIV/0!</v>
      </c>
      <c r="AL30" s="161" t="e">
        <f>AL29/AI29</f>
        <v>#DIV/0!</v>
      </c>
      <c r="AM30" s="149" t="s">
        <v>74</v>
      </c>
      <c r="AN30" s="150" t="e">
        <f>AN29/Z29</f>
        <v>#DIV/0!</v>
      </c>
      <c r="AO30" s="149"/>
      <c r="AP30" s="149" t="s">
        <v>75</v>
      </c>
      <c r="AQ30" s="150" t="e">
        <f>(AN29+AQ29)/AA29</f>
        <v>#DIV/0!</v>
      </c>
      <c r="AR30" s="149" t="s">
        <v>74</v>
      </c>
      <c r="AS30" s="150" t="e">
        <f>AS29/Z29</f>
        <v>#DIV/0!</v>
      </c>
      <c r="AT30" s="149"/>
      <c r="AU30" s="149" t="s">
        <v>75</v>
      </c>
      <c r="AV30" s="150" t="e">
        <f>(AS29+AV29)/AA29</f>
        <v>#DIV/0!</v>
      </c>
      <c r="AW30" s="6"/>
      <c r="AX30" s="120"/>
      <c r="AY30" s="120"/>
      <c r="AZ30" s="6"/>
      <c r="BA30" s="120"/>
      <c r="BB30" s="191" t="s">
        <v>117</v>
      </c>
      <c r="BC30" s="192" t="e">
        <f>COUNTIFS($BC$13:$BC$28,"&lt;&gt;0",$N$34,$O$33,$N$13:$N$28,$O$13:$O$28)</f>
        <v>#VALUE!</v>
      </c>
      <c r="BD30" s="194" t="e">
        <f>SUMIFS($BD$13:$BD$28,$N$34,$O$33,$N$13:$N$28,$O$13:$O$28)</f>
        <v>#VALUE!</v>
      </c>
      <c r="BE30" s="193" t="e">
        <f>SUMIFS($BE$13:$BE$28,$N$34,$O$33,$N$13:$N$28,$O$13:$O$28)</f>
        <v>#VALUE!</v>
      </c>
      <c r="BH30" s="191" t="s">
        <v>117</v>
      </c>
      <c r="BI30" s="192" t="e">
        <f>COUNTIFS(BI$13:BI$28,"&lt;&gt;0",$N$34,$O$33,$N$13:$N$28,$O$13:$O$28)</f>
        <v>#VALUE!</v>
      </c>
      <c r="BJ30" s="194" t="e">
        <f>SUMIFS(BJ$13:BJ$28,$N$34,$O$33,$N$13:$N$28,$O$13:$O$28)</f>
        <v>#VALUE!</v>
      </c>
      <c r="BK30" s="193" t="e">
        <f>SUMIFS(BK$13:BK$28,$N$34,$O$33,$N$13:$N$28,$O$13:$O$28)</f>
        <v>#VALUE!</v>
      </c>
      <c r="BN30" s="191" t="s">
        <v>117</v>
      </c>
      <c r="BO30" s="192" t="e">
        <f>COUNTIFS(BO$13:BO$28,"&lt;&gt;0",$N$34,$O$33,$N$13:$N$28,$O$13:$O$28)</f>
        <v>#VALUE!</v>
      </c>
      <c r="BP30" s="194" t="e">
        <f>SUMIFS(BP$13:BP$28,$N$34,$O$33,$N$13:$N$28,$O$13:$O$28)</f>
        <v>#VALUE!</v>
      </c>
      <c r="BQ30" s="193" t="e">
        <f>SUMIFS(BQ$13:BQ$28,$N$34,$O$33,$N$13:$N$28,$O$13:$O$28)</f>
        <v>#VALUE!</v>
      </c>
      <c r="BT30" s="191" t="s">
        <v>117</v>
      </c>
      <c r="BU30" s="192" t="e">
        <f>COUNTIFS(BU$13:BU$28,"&lt;&gt;0",$N$34,$O$33,$N$13:$N$28,$O$13:$O$28)</f>
        <v>#VALUE!</v>
      </c>
      <c r="BV30" s="194" t="e">
        <f>SUMIFS(BV$13:BV$28,$N$34,$O$33,$N$13:$N$28,$O$13:$O$28)</f>
        <v>#VALUE!</v>
      </c>
      <c r="BW30" s="193" t="e">
        <f>SUMIFS(BW$13:BW$28,$N$34,$O$33,$N$13:$N$28,$O$13:$O$28)</f>
        <v>#VALUE!</v>
      </c>
      <c r="BZ30" s="191" t="s">
        <v>117</v>
      </c>
      <c r="CA30" s="192" t="e">
        <f>COUNTIFS(CA$13:CA$28,"&lt;&gt;0",$N$34,$O$33,$N$13:$N$28,$O$13:$O$28)</f>
        <v>#VALUE!</v>
      </c>
      <c r="CB30" s="194" t="e">
        <f>SUMIFS(CB$13:CB$28,$N$34,$O$33,$N$13:$N$28,$O$13:$O$28)</f>
        <v>#VALUE!</v>
      </c>
      <c r="CC30" s="193" t="e">
        <f>SUMIFS(CC$13:CC$28,$N$34,$O$33,$N$13:$N$28,$O$13:$O$28)</f>
        <v>#VALUE!</v>
      </c>
      <c r="CF30" s="191" t="s">
        <v>117</v>
      </c>
      <c r="CG30" s="192" t="e">
        <f>COUNTIFS(CG$13:CG$28,"&lt;&gt;0",$N$34,$O$33,$N$13:$N$28,$O$13:$O$28)</f>
        <v>#VALUE!</v>
      </c>
      <c r="CH30" s="194" t="e">
        <f>SUMIFS(CH$13:CH$28,$N$34,$O$33,$N$13:$N$28,$O$13:$O$28)</f>
        <v>#VALUE!</v>
      </c>
      <c r="CI30" s="193" t="e">
        <f>SUMIFS(CI$13:CI$28,$N$34,$O$33,$N$13:$N$28,$O$13:$O$28)</f>
        <v>#VALUE!</v>
      </c>
      <c r="CL30" s="191" t="s">
        <v>117</v>
      </c>
      <c r="CM30" s="192" t="e">
        <f>COUNTIFS(CM$13:CM$28,"&lt;&gt;0",$N$34,$O$33,$N$13:$N$28,$O$13:$O$28)</f>
        <v>#VALUE!</v>
      </c>
      <c r="CN30" s="194" t="e">
        <f>SUMIFS(CN$13:CN$28,$N$34,$O$33,$N$13:$N$28,$O$13:$O$28)</f>
        <v>#VALUE!</v>
      </c>
      <c r="CO30" s="193" t="e">
        <f>SUMIFS(CO$13:CO$28,$N$34,$O$33,$N$13:$N$28,$O$13:$O$28)</f>
        <v>#VALUE!</v>
      </c>
      <c r="CR30" s="191" t="s">
        <v>117</v>
      </c>
      <c r="CS30" s="192" t="e">
        <f>COUNTIFS(CS$13:CS$28,"&lt;&gt;0",$N$34,$O$33,$N$13:$N$28,$O$13:$O$28)</f>
        <v>#VALUE!</v>
      </c>
      <c r="CT30" s="194" t="e">
        <f>SUMIFS(CT$13:CT$28,$N$34,$O$33,$N$13:$N$28,$O$13:$O$28)</f>
        <v>#VALUE!</v>
      </c>
      <c r="CU30" s="193" t="e">
        <f>SUMIFS(CU$13:CU$28,$N$34,$O$33,$N$13:$N$28,$O$13:$O$28)</f>
        <v>#VALUE!</v>
      </c>
      <c r="CX30" s="191" t="s">
        <v>117</v>
      </c>
      <c r="CY30" s="192" t="e">
        <f>COUNTIFS(CY$13:CY$28,"&lt;&gt;0",$N$34,$O$33,$N$13:$N$28,$O$13:$O$28)</f>
        <v>#VALUE!</v>
      </c>
      <c r="CZ30" s="194" t="e">
        <f>SUMIFS(CZ$13:CZ$28,$N$34,$O$33,$N$13:$N$28,$O$13:$O$28)</f>
        <v>#VALUE!</v>
      </c>
      <c r="DA30" s="193" t="e">
        <f>SUMIFS(DA$13:DA$28,$N$34,$O$33,$N$13:$N$28,$O$13:$O$28)</f>
        <v>#VALUE!</v>
      </c>
    </row>
    <row r="31" spans="1:111" ht="19.5" customHeight="1">
      <c r="BB31" s="188" t="s">
        <v>118</v>
      </c>
      <c r="BC31" s="192" t="e">
        <f>COUNTIFS($BC$13:$BC$28,"&lt;&gt;0",$N$34,$P$33,$N$13:$N$28,$O$13:$O$28)</f>
        <v>#VALUE!</v>
      </c>
      <c r="BD31" s="194" t="e">
        <f>SUMIFS($BD$13:$BD$28,$N$34,$P$33,$N$13:$N$28,$O$13:$O$28)</f>
        <v>#VALUE!</v>
      </c>
      <c r="BE31" s="193" t="e">
        <f>SUMIFS($BE$13:$BE$28,$N$34,$P$33,$N$13:$N$28,$O$13:$O$28)</f>
        <v>#VALUE!</v>
      </c>
      <c r="BH31" s="188" t="s">
        <v>118</v>
      </c>
      <c r="BI31" s="192" t="e">
        <f>COUNTIFS(BI$13:BI$28,"&lt;&gt;0",$N$34,$P$33,$N$13:$N$28,$O$13:$O$28)</f>
        <v>#VALUE!</v>
      </c>
      <c r="BJ31" s="194" t="e">
        <f>SUMIFS(BJ$13:BJ$28,$N$34,$P$33,$N$13:$N$28,$O$13:$O$28)</f>
        <v>#VALUE!</v>
      </c>
      <c r="BK31" s="193" t="e">
        <f>SUMIFS(BK$13:BK$28,$N$34,$P$33,$N$13:$N$28,$O$13:$O$28)</f>
        <v>#VALUE!</v>
      </c>
      <c r="BN31" s="188" t="s">
        <v>118</v>
      </c>
      <c r="BO31" s="192" t="e">
        <f>COUNTIFS(BO$13:BO$28,"&lt;&gt;0",$N$34,$P$33,$N$13:$N$28,$O$13:$O$28)</f>
        <v>#VALUE!</v>
      </c>
      <c r="BP31" s="194" t="e">
        <f>SUMIFS(BP$13:BP$28,$N$34,$P$33,$N$13:$N$28,$O$13:$O$28)</f>
        <v>#VALUE!</v>
      </c>
      <c r="BQ31" s="193" t="e">
        <f>SUMIFS(BQ$13:BQ$28,$N$34,$P$33,$N$13:$N$28,$O$13:$O$28)</f>
        <v>#VALUE!</v>
      </c>
      <c r="BT31" s="188" t="s">
        <v>118</v>
      </c>
      <c r="BU31" s="192" t="e">
        <f>COUNTIFS(BU$13:BU$28,"&lt;&gt;0",$N$34,$P$33,$N$13:$N$28,$O$13:$O$28)</f>
        <v>#VALUE!</v>
      </c>
      <c r="BV31" s="194" t="e">
        <f>SUMIFS(BV$13:BV$28,$N$34,$P$33,$N$13:$N$28,$O$13:$O$28)</f>
        <v>#VALUE!</v>
      </c>
      <c r="BW31" s="193" t="e">
        <f>SUMIFS(BW$13:BW$28,$N$34,$P$33,$N$13:$N$28,$O$13:$O$28)</f>
        <v>#VALUE!</v>
      </c>
      <c r="BZ31" s="188" t="s">
        <v>118</v>
      </c>
      <c r="CA31" s="192" t="e">
        <f>COUNTIFS(CA$13:CA$28,"&lt;&gt;0",$N$34,$P$33,$N$13:$N$28,$O$13:$O$28)</f>
        <v>#VALUE!</v>
      </c>
      <c r="CB31" s="194" t="e">
        <f>SUMIFS(CB$13:CB$28,$N$34,$P$33,$N$13:$N$28,$O$13:$O$28)</f>
        <v>#VALUE!</v>
      </c>
      <c r="CC31" s="193" t="e">
        <f>SUMIFS(CC$13:CC$28,$N$34,$P$33,$N$13:$N$28,$O$13:$O$28)</f>
        <v>#VALUE!</v>
      </c>
      <c r="CF31" s="188" t="s">
        <v>118</v>
      </c>
      <c r="CG31" s="192" t="e">
        <f>COUNTIFS(CG$13:CG$28,"&lt;&gt;0",$N$34,$P$33,$N$13:$N$28,$O$13:$O$28)</f>
        <v>#VALUE!</v>
      </c>
      <c r="CH31" s="194" t="e">
        <f>SUMIFS(CH$13:CH$28,$N$34,$P$33,$N$13:$N$28,$O$13:$O$28)</f>
        <v>#VALUE!</v>
      </c>
      <c r="CI31" s="193" t="e">
        <f>SUMIFS(CI$13:CI$28,$N$34,$P$33,$N$13:$N$28,$O$13:$O$28)</f>
        <v>#VALUE!</v>
      </c>
      <c r="CL31" s="188" t="s">
        <v>118</v>
      </c>
      <c r="CM31" s="192" t="e">
        <f>COUNTIFS(CM$13:CM$28,"&lt;&gt;0",$N$34,$P$33,$N$13:$N$28,$O$13:$O$28)</f>
        <v>#VALUE!</v>
      </c>
      <c r="CN31" s="194" t="e">
        <f>SUMIFS(CN$13:CN$28,$N$34,$P$33,$N$13:$N$28,$O$13:$O$28)</f>
        <v>#VALUE!</v>
      </c>
      <c r="CO31" s="193" t="e">
        <f>SUMIFS(CO$13:CO$28,$N$34,$P$33,$N$13:$N$28,$O$13:$O$28)</f>
        <v>#VALUE!</v>
      </c>
      <c r="CR31" s="188" t="s">
        <v>118</v>
      </c>
      <c r="CS31" s="192" t="e">
        <f>COUNTIFS(CS$13:CS$28,"&lt;&gt;0",$N$34,$P$33,$N$13:$N$28,$O$13:$O$28)</f>
        <v>#VALUE!</v>
      </c>
      <c r="CT31" s="194" t="e">
        <f>SUMIFS(CT$13:CT$28,$N$34,$P$33,$N$13:$N$28,$O$13:$O$28)</f>
        <v>#VALUE!</v>
      </c>
      <c r="CU31" s="193" t="e">
        <f>SUMIFS(CU$13:CU$28,$N$34,$P$33,$N$13:$N$28,$O$13:$O$28)</f>
        <v>#VALUE!</v>
      </c>
      <c r="CX31" s="188" t="s">
        <v>118</v>
      </c>
      <c r="CY31" s="192" t="e">
        <f>COUNTIFS(CY$13:CY$28,"&lt;&gt;0",$N$34,$P$33,$N$13:$N$28,$O$13:$O$28)</f>
        <v>#VALUE!</v>
      </c>
      <c r="CZ31" s="194" t="e">
        <f>SUMIFS(CZ$13:CZ$28,$N$34,$P$33,$N$13:$N$28,$O$13:$O$28)</f>
        <v>#VALUE!</v>
      </c>
      <c r="DA31" s="193" t="e">
        <f>SUMIFS(DA$13:DA$28,$N$34,$P$33,$N$13:$N$28,$O$13:$O$28)</f>
        <v>#VALUE!</v>
      </c>
    </row>
    <row r="32" spans="1:111" ht="19.5" customHeight="1">
      <c r="A32" s="99" t="s">
        <v>43</v>
      </c>
      <c r="C32" s="99"/>
      <c r="N32" s="49"/>
      <c r="O32" s="209" t="s">
        <v>36</v>
      </c>
      <c r="P32" s="210"/>
      <c r="Q32" s="50"/>
      <c r="R32" s="51"/>
      <c r="T32" s="64"/>
      <c r="U32" s="108" t="s">
        <v>35</v>
      </c>
      <c r="V32" s="65"/>
      <c r="W32" s="65"/>
      <c r="X32" s="66"/>
      <c r="Z32" s="79"/>
      <c r="AA32" s="109" t="s">
        <v>32</v>
      </c>
      <c r="AB32" s="80"/>
      <c r="AC32" s="80"/>
      <c r="AD32" s="80"/>
      <c r="AE32" s="81"/>
      <c r="AI32" s="43"/>
      <c r="AJ32" s="43"/>
      <c r="AK32" s="43"/>
      <c r="AL32" s="43"/>
      <c r="AM32" s="43"/>
      <c r="AN32" s="43"/>
      <c r="AO32" s="43"/>
      <c r="AP32" s="43"/>
      <c r="AQ32" s="43"/>
      <c r="AR32" s="43"/>
      <c r="AS32" s="43"/>
      <c r="AT32" s="43"/>
      <c r="AU32" s="43"/>
      <c r="AV32" s="43"/>
      <c r="AW32" s="43"/>
      <c r="AX32" s="43"/>
      <c r="AY32" s="43"/>
      <c r="AZ32" s="43"/>
      <c r="BA32" s="43"/>
      <c r="BB32" s="188" t="s">
        <v>119</v>
      </c>
      <c r="BC32" s="192" t="e">
        <f>COUNTIFS($BC$13:$BC$28,"&lt;&gt;0",$N$34,$Q$33,$N$13:$N$28,$O$13:$O$28)</f>
        <v>#VALUE!</v>
      </c>
      <c r="BD32" s="194" t="e">
        <f>SUMIFS($BD$13:$BD$28,$N$34,$Q$33,$N$13:$N$28,$O$13:$O$28)</f>
        <v>#VALUE!</v>
      </c>
      <c r="BE32" s="193" t="e">
        <f>SUMIFS($BE$13:$BE$28,$N$34,$Q$33,$N$13:$N$28,$O$13:$O$28)</f>
        <v>#VALUE!</v>
      </c>
      <c r="BG32"/>
      <c r="BH32" s="188" t="s">
        <v>119</v>
      </c>
      <c r="BI32" s="192" t="e">
        <f>COUNTIFS(BI$13:BI$28,"&lt;&gt;0",$N$34,$Q$33,$N$13:$N$28,$O$13:$O$28)</f>
        <v>#VALUE!</v>
      </c>
      <c r="BJ32" s="194" t="e">
        <f>SUMIFS(BJ$13:BJ$28,$N$34,$Q$33,$N$13:$N$28,$O$13:$O$28)</f>
        <v>#VALUE!</v>
      </c>
      <c r="BK32" s="193" t="e">
        <f>SUMIFS(BK$13:BK$28,$N$34,$Q$33,$N$13:$N$28,$O$13:$O$28)</f>
        <v>#VALUE!</v>
      </c>
      <c r="BL32"/>
      <c r="BM32"/>
      <c r="BN32" s="188" t="s">
        <v>119</v>
      </c>
      <c r="BO32" s="192" t="e">
        <f>COUNTIFS(BO$13:BO$28,"&lt;&gt;0",$N$34,$Q$33,$N$13:$N$28,$O$13:$O$28)</f>
        <v>#VALUE!</v>
      </c>
      <c r="BP32" s="194" t="e">
        <f>SUMIFS(BP$13:BP$28,$N$34,$Q$33,$N$13:$N$28,$O$13:$O$28)</f>
        <v>#VALUE!</v>
      </c>
      <c r="BQ32" s="193" t="e">
        <f>SUMIFS(BQ$13:BQ$28,$N$34,$Q$33,$N$13:$N$28,$O$13:$O$28)</f>
        <v>#VALUE!</v>
      </c>
      <c r="BR32"/>
      <c r="BS32"/>
      <c r="BT32" s="188" t="s">
        <v>119</v>
      </c>
      <c r="BU32" s="192" t="e">
        <f>COUNTIFS(BU$13:BU$28,"&lt;&gt;0",$N$34,$Q$33,$N$13:$N$28,$O$13:$O$28)</f>
        <v>#VALUE!</v>
      </c>
      <c r="BV32" s="194" t="e">
        <f>SUMIFS(BV$13:BV$28,$N$34,$Q$33,$N$13:$N$28,$O$13:$O$28)</f>
        <v>#VALUE!</v>
      </c>
      <c r="BW32" s="193" t="e">
        <f>SUMIFS(BW$13:BW$28,$N$34,$Q$33,$N$13:$N$28,$O$13:$O$28)</f>
        <v>#VALUE!</v>
      </c>
      <c r="BX32"/>
      <c r="BY32"/>
      <c r="BZ32" s="188" t="s">
        <v>119</v>
      </c>
      <c r="CA32" s="192" t="e">
        <f>COUNTIFS(CA$13:CA$28,"&lt;&gt;0",$N$34,$Q$33,$N$13:$N$28,$O$13:$O$28)</f>
        <v>#VALUE!</v>
      </c>
      <c r="CB32" s="194" t="e">
        <f>SUMIFS(CB$13:CB$28,$N$34,$Q$33,$N$13:$N$28,$O$13:$O$28)</f>
        <v>#VALUE!</v>
      </c>
      <c r="CC32" s="193" t="e">
        <f>SUMIFS(CC$13:CC$28,$N$34,$Q$33,$N$13:$N$28,$O$13:$O$28)</f>
        <v>#VALUE!</v>
      </c>
      <c r="CD32"/>
      <c r="CE32"/>
      <c r="CF32" s="188" t="s">
        <v>119</v>
      </c>
      <c r="CG32" s="192" t="e">
        <f>COUNTIFS(CG$13:CG$28,"&lt;&gt;0",$N$34,$Q$33,$N$13:$N$28,$O$13:$O$28)</f>
        <v>#VALUE!</v>
      </c>
      <c r="CH32" s="194" t="e">
        <f>SUMIFS(CH$13:CH$28,$N$34,$Q$33,$N$13:$N$28,$O$13:$O$28)</f>
        <v>#VALUE!</v>
      </c>
      <c r="CI32" s="193" t="e">
        <f>SUMIFS(CI$13:CI$28,$N$34,$Q$33,$N$13:$N$28,$O$13:$O$28)</f>
        <v>#VALUE!</v>
      </c>
      <c r="CJ32"/>
      <c r="CK32"/>
      <c r="CL32" s="188" t="s">
        <v>119</v>
      </c>
      <c r="CM32" s="192" t="e">
        <f>COUNTIFS(CM$13:CM$28,"&lt;&gt;0",$N$34,$Q$33,$N$13:$N$28,$O$13:$O$28)</f>
        <v>#VALUE!</v>
      </c>
      <c r="CN32" s="194" t="e">
        <f>SUMIFS(CN$13:CN$28,$N$34,$Q$33,$N$13:$N$28,$O$13:$O$28)</f>
        <v>#VALUE!</v>
      </c>
      <c r="CO32" s="193" t="e">
        <f>SUMIFS(CO$13:CO$28,$N$34,$Q$33,$N$13:$N$28,$O$13:$O$28)</f>
        <v>#VALUE!</v>
      </c>
      <c r="CP32"/>
      <c r="CQ32"/>
      <c r="CR32" s="188" t="s">
        <v>119</v>
      </c>
      <c r="CS32" s="192" t="e">
        <f>COUNTIFS(CS$13:CS$28,"&lt;&gt;0",$N$34,$Q$33,$N$13:$N$28,$O$13:$O$28)</f>
        <v>#VALUE!</v>
      </c>
      <c r="CT32" s="194" t="e">
        <f>SUMIFS(CT$13:CT$28,$N$34,$Q$33,$N$13:$N$28,$O$13:$O$28)</f>
        <v>#VALUE!</v>
      </c>
      <c r="CU32" s="193" t="e">
        <f>SUMIFS(CU$13:CU$28,$N$34,$Q$33,$N$13:$N$28,$O$13:$O$28)</f>
        <v>#VALUE!</v>
      </c>
      <c r="CV32"/>
      <c r="CW32"/>
      <c r="CX32" s="188" t="s">
        <v>119</v>
      </c>
      <c r="CY32" s="192" t="e">
        <f>COUNTIFS(CY$13:CY$28,"&lt;&gt;0",$N$34,$Q$33,$N$13:$N$28,$O$13:$O$28)</f>
        <v>#VALUE!</v>
      </c>
      <c r="CZ32" s="194" t="e">
        <f>SUMIFS(CZ$13:CZ$28,$N$34,$Q$33,$N$13:$N$28,$O$13:$O$28)</f>
        <v>#VALUE!</v>
      </c>
      <c r="DA32" s="193" t="e">
        <f>SUMIFS(DA$13:DA$28,$N$34,$Q$33,$N$13:$N$28,$O$13:$O$28)</f>
        <v>#VALUE!</v>
      </c>
      <c r="DB32"/>
      <c r="DC32"/>
    </row>
    <row r="33" spans="1:107" ht="19.5" customHeight="1">
      <c r="A33" s="99" t="s">
        <v>44</v>
      </c>
      <c r="B33" s="99"/>
      <c r="C33" s="99"/>
      <c r="N33" s="52"/>
      <c r="O33" s="53" t="s">
        <v>58</v>
      </c>
      <c r="P33" s="53" t="s">
        <v>7</v>
      </c>
      <c r="Q33" s="53" t="s">
        <v>19</v>
      </c>
      <c r="R33" s="54" t="s">
        <v>20</v>
      </c>
      <c r="T33" s="67"/>
      <c r="U33" s="68" t="s">
        <v>58</v>
      </c>
      <c r="V33" s="68" t="s">
        <v>7</v>
      </c>
      <c r="W33" s="68" t="s">
        <v>19</v>
      </c>
      <c r="X33" s="69" t="s">
        <v>20</v>
      </c>
      <c r="Z33" s="82" t="s">
        <v>58</v>
      </c>
      <c r="AA33" s="4" t="s">
        <v>7</v>
      </c>
      <c r="AB33" s="4" t="s">
        <v>19</v>
      </c>
      <c r="AC33" s="4" t="s">
        <v>20</v>
      </c>
      <c r="AD33" s="4" t="s">
        <v>9</v>
      </c>
      <c r="AE33" s="165" t="s">
        <v>84</v>
      </c>
      <c r="AI33" s="43"/>
      <c r="AJ33" s="43"/>
      <c r="AK33" s="43"/>
      <c r="AL33" s="43"/>
      <c r="AM33" s="43"/>
      <c r="AN33" s="43"/>
      <c r="AO33" s="43"/>
      <c r="AP33" s="43"/>
      <c r="AQ33" s="43"/>
      <c r="AR33" s="43"/>
      <c r="AS33" s="43"/>
      <c r="AT33" s="43"/>
      <c r="AU33" s="43"/>
      <c r="AV33" s="43"/>
      <c r="AW33" s="43"/>
      <c r="AX33" s="43"/>
      <c r="AY33" s="43"/>
      <c r="AZ33" s="43"/>
      <c r="BA33" s="43"/>
      <c r="BB33" s="188" t="s">
        <v>120</v>
      </c>
      <c r="BC33" s="192" t="e">
        <f>COUNTIFS($BC$13:$BC$28,"&lt;&gt;0",$N$34,$R$33,$N$13:$N$28,$O$13:$O$28)</f>
        <v>#VALUE!</v>
      </c>
      <c r="BD33" s="194" t="e">
        <f>SUMIFS($BD$13:$BD$28,$N$34,$R$33,$N$13:$N$28,$O$13:$O$28)</f>
        <v>#VALUE!</v>
      </c>
      <c r="BE33" s="193" t="e">
        <f>SUMIFS($BE$13:$BE$28,$N$34,$R$33,$N$13:$N$28,$O$13:$O$28)</f>
        <v>#VALUE!</v>
      </c>
      <c r="BG33"/>
      <c r="BH33" s="188" t="s">
        <v>120</v>
      </c>
      <c r="BI33" s="192" t="e">
        <f>COUNTIFS(BI$13:BI$28,"&lt;&gt;0",$N$34,$R$33,$N$13:$N$28,$O$13:$O$28)</f>
        <v>#VALUE!</v>
      </c>
      <c r="BJ33" s="194" t="e">
        <f>SUMIFS(BJ$13:BJ$28,$N$34,$R$33,$N$13:$N$28,$O$13:$O$28)</f>
        <v>#VALUE!</v>
      </c>
      <c r="BK33" s="193" t="e">
        <f>SUMIFS(BK$13:BK$28,$N$34,$R$33,$N$13:$N$28,$O$13:$O$28)</f>
        <v>#VALUE!</v>
      </c>
      <c r="BL33"/>
      <c r="BM33"/>
      <c r="BN33" s="188" t="s">
        <v>120</v>
      </c>
      <c r="BO33" s="192" t="e">
        <f>COUNTIFS(BO$13:BO$28,"&lt;&gt;0",$N$34,$R$33,$N$13:$N$28,$O$13:$O$28)</f>
        <v>#VALUE!</v>
      </c>
      <c r="BP33" s="194" t="e">
        <f>SUMIFS(BP$13:BP$28,$N$34,$R$33,$N$13:$N$28,$O$13:$O$28)</f>
        <v>#VALUE!</v>
      </c>
      <c r="BQ33" s="193" t="e">
        <f>SUMIFS(BQ$13:BQ$28,$N$34,$R$33,$N$13:$N$28,$O$13:$O$28)</f>
        <v>#VALUE!</v>
      </c>
      <c r="BR33"/>
      <c r="BS33"/>
      <c r="BT33" s="188" t="s">
        <v>120</v>
      </c>
      <c r="BU33" s="192" t="e">
        <f>COUNTIFS(BU$13:BU$28,"&lt;&gt;0",$N$34,$R$33,$N$13:$N$28,$O$13:$O$28)</f>
        <v>#VALUE!</v>
      </c>
      <c r="BV33" s="194" t="e">
        <f>SUMIFS(BV$13:BV$28,$N$34,$R$33,$N$13:$N$28,$O$13:$O$28)</f>
        <v>#VALUE!</v>
      </c>
      <c r="BW33" s="193" t="e">
        <f>SUMIFS(BW$13:BW$28,$N$34,$R$33,$N$13:$N$28,$O$13:$O$28)</f>
        <v>#VALUE!</v>
      </c>
      <c r="BX33"/>
      <c r="BY33"/>
      <c r="BZ33" s="188" t="s">
        <v>120</v>
      </c>
      <c r="CA33" s="192" t="e">
        <f>COUNTIFS(CA$13:CA$28,"&lt;&gt;0",$N$34,$R$33,$N$13:$N$28,$O$13:$O$28)</f>
        <v>#VALUE!</v>
      </c>
      <c r="CB33" s="194" t="e">
        <f>SUMIFS(CB$13:CB$28,$N$34,$R$33,$N$13:$N$28,$O$13:$O$28)</f>
        <v>#VALUE!</v>
      </c>
      <c r="CC33" s="193" t="e">
        <f>SUMIFS(CC$13:CC$28,$N$34,$R$33,$N$13:$N$28,$O$13:$O$28)</f>
        <v>#VALUE!</v>
      </c>
      <c r="CD33"/>
      <c r="CE33"/>
      <c r="CF33" s="188" t="s">
        <v>120</v>
      </c>
      <c r="CG33" s="192" t="e">
        <f>COUNTIFS(CG$13:CG$28,"&lt;&gt;0",$N$34,$R$33,$N$13:$N$28,$O$13:$O$28)</f>
        <v>#VALUE!</v>
      </c>
      <c r="CH33" s="194" t="e">
        <f>SUMIFS(CH$13:CH$28,$N$34,$R$33,$N$13:$N$28,$O$13:$O$28)</f>
        <v>#VALUE!</v>
      </c>
      <c r="CI33" s="193" t="e">
        <f>SUMIFS(CI$13:CI$28,$N$34,$R$33,$N$13:$N$28,$O$13:$O$28)</f>
        <v>#VALUE!</v>
      </c>
      <c r="CJ33"/>
      <c r="CK33"/>
      <c r="CL33" s="188" t="s">
        <v>120</v>
      </c>
      <c r="CM33" s="192" t="e">
        <f>COUNTIFS(CM$13:CM$28,"&lt;&gt;0",$N$34,$R$33,$N$13:$N$28,$O$13:$O$28)</f>
        <v>#VALUE!</v>
      </c>
      <c r="CN33" s="194" t="e">
        <f>SUMIFS(CN$13:CN$28,$N$34,$R$33,$N$13:$N$28,$O$13:$O$28)</f>
        <v>#VALUE!</v>
      </c>
      <c r="CO33" s="193" t="e">
        <f>SUMIFS(CO$13:CO$28,$N$34,$R$33,$N$13:$N$28,$O$13:$O$28)</f>
        <v>#VALUE!</v>
      </c>
      <c r="CP33"/>
      <c r="CQ33"/>
      <c r="CR33" s="188" t="s">
        <v>120</v>
      </c>
      <c r="CS33" s="192" t="e">
        <f>COUNTIFS(CS$13:CS$28,"&lt;&gt;0",$N$34,$R$33,$N$13:$N$28,$O$13:$O$28)</f>
        <v>#VALUE!</v>
      </c>
      <c r="CT33" s="194" t="e">
        <f>SUMIFS(CT$13:CT$28,$N$34,$R$33,$N$13:$N$28,$O$13:$O$28)</f>
        <v>#VALUE!</v>
      </c>
      <c r="CU33" s="193" t="e">
        <f>SUMIFS(CU$13:CU$28,$N$34,$R$33,$N$13:$N$28,$O$13:$O$28)</f>
        <v>#VALUE!</v>
      </c>
      <c r="CV33"/>
      <c r="CW33"/>
      <c r="CX33" s="188" t="s">
        <v>120</v>
      </c>
      <c r="CY33" s="192" t="e">
        <f>COUNTIFS(CY$13:CY$28,"&lt;&gt;0",$N$34,$R$33,$N$13:$N$28,$O$13:$O$28)</f>
        <v>#VALUE!</v>
      </c>
      <c r="CZ33" s="194" t="e">
        <f>SUMIFS(CZ$13:CZ$28,$N$34,$R$33,$N$13:$N$28,$O$13:$O$28)</f>
        <v>#VALUE!</v>
      </c>
      <c r="DA33" s="193" t="e">
        <f>SUMIFS(DA$13:DA$28,$N$34,$R$33,$N$13:$N$28,$O$13:$O$28)</f>
        <v>#VALUE!</v>
      </c>
      <c r="DB33"/>
      <c r="DC33"/>
    </row>
    <row r="34" spans="1:107" ht="19.5" customHeight="1">
      <c r="A34" s="99" t="s">
        <v>45</v>
      </c>
      <c r="B34" s="99"/>
      <c r="C34" s="99"/>
      <c r="N34" s="55">
        <v>1.1499999999999999</v>
      </c>
      <c r="O34" s="56">
        <f>SUMIFS($Q$13:$Q$28,$O$13:$O$28,$O$33,$N$13:$N$28,$N$34)</f>
        <v>0</v>
      </c>
      <c r="P34" s="56">
        <f>SUMIFS($Q$13:$Q$28,$O$13:$O$28,$P$33,$N$13:$N$28,$N$34)</f>
        <v>0</v>
      </c>
      <c r="Q34" s="56">
        <f>SUMIFS($Q$13:$Q$28,$O$13:$O$28,$Q$33,$N$13:$N$28,$N$34)</f>
        <v>0</v>
      </c>
      <c r="R34" s="57">
        <f>SUMIFS($Q$13:$Q$28,$O$13:$O$28,$R$33,$N$13:$N$28,$N$34)</f>
        <v>0</v>
      </c>
      <c r="T34" s="70">
        <v>1.1499999999999999</v>
      </c>
      <c r="U34" s="71">
        <f>SUMIFS($P$13:$P$28,$O$13:$O$28,$O$33,$N$13:$N$28,$N$34)</f>
        <v>0</v>
      </c>
      <c r="V34" s="71">
        <f>SUMIFS($P$13:$P$28,$O$13:$O$28,$P$33,$N$13:$N$28,$N$34)</f>
        <v>0</v>
      </c>
      <c r="W34" s="71">
        <f>SUMIFS($P$13:$P$28,$O$13:$O$28,$Q$33,$N$13:$N$28,$N$34)</f>
        <v>0</v>
      </c>
      <c r="X34" s="72">
        <f>SUMIFS($P$13:$P$28,$O$13:$O$28,$R$33,$N$13:$N$28,$N$34)</f>
        <v>0</v>
      </c>
      <c r="Z34" s="16">
        <f>SUMIFS($AF$13:$AF$28,$O$13:$O$28,$O$33)</f>
        <v>0</v>
      </c>
      <c r="AA34" s="17">
        <f>SUMIFS($AF$13:$AF$28,$O$13:$O$28,$P$33)</f>
        <v>0</v>
      </c>
      <c r="AB34" s="17">
        <f>SUMIFS($AF$13:$AF$28,$O$13:$O$28,$Q$33)</f>
        <v>0</v>
      </c>
      <c r="AC34" s="17">
        <f>SUMIFS($AF$13:$AF$28,$O$13:$O$28,$R$33)</f>
        <v>0</v>
      </c>
      <c r="AD34" s="163">
        <f>SUM(Z34:AC34)</f>
        <v>0</v>
      </c>
      <c r="AE34" s="166">
        <f>AG29</f>
        <v>0</v>
      </c>
      <c r="AF34" s="18"/>
      <c r="AG34" s="18"/>
      <c r="AH34" s="18"/>
      <c r="AL34" s="44"/>
      <c r="AM34" s="44"/>
      <c r="AN34" s="44"/>
      <c r="AO34" s="44"/>
      <c r="AP34" s="44"/>
      <c r="AQ34" s="44"/>
      <c r="AR34" s="44"/>
      <c r="AS34" s="44"/>
      <c r="AT34" s="44"/>
      <c r="AU34" s="44"/>
      <c r="AV34" s="44"/>
      <c r="AW34" s="44"/>
      <c r="AX34" s="44"/>
      <c r="AY34" s="44"/>
      <c r="AZ34" s="44"/>
      <c r="BA34" s="44"/>
      <c r="BB34" s="188" t="s">
        <v>121</v>
      </c>
      <c r="BC34" s="192" t="e">
        <f>COUNTIFS($BC$13:$BC$28,"&lt;&gt;0",$N$35,$O$33,$N$13:$N$28,$O$13:$O$28)</f>
        <v>#VALUE!</v>
      </c>
      <c r="BD34" s="194" t="e">
        <f>SUMIFS($BD$13:$BD$28,$N$35,$O$33,$N$13:$N$28,$O$13:$O$28)</f>
        <v>#VALUE!</v>
      </c>
      <c r="BE34" s="193" t="e">
        <f>SUMIFS($BE$13:$BE$28,$N$35,$O$33,$N$13:$N$28,$O$13:$O$28)</f>
        <v>#VALUE!</v>
      </c>
      <c r="BG34"/>
      <c r="BH34" s="188" t="s">
        <v>121</v>
      </c>
      <c r="BI34" s="192" t="e">
        <f>COUNTIFS(BI$13:BI$28,"&lt;&gt;0",$N$35,$O$33,$N$13:$N$28,$O$13:$O$28)</f>
        <v>#VALUE!</v>
      </c>
      <c r="BJ34" s="194" t="e">
        <f>SUMIFS(BJ$13:BJ$28,$N$35,$O$33,$N$13:$N$28,$O$13:$O$28)</f>
        <v>#VALUE!</v>
      </c>
      <c r="BK34" s="193" t="e">
        <f>SUMIFS(BK$13:BK$28,$N$35,$O$33,$N$13:$N$28,$O$13:$O$28)</f>
        <v>#VALUE!</v>
      </c>
      <c r="BL34"/>
      <c r="BM34"/>
      <c r="BN34" s="188" t="s">
        <v>121</v>
      </c>
      <c r="BO34" s="192" t="e">
        <f>COUNTIFS(BO$13:BO$28,"&lt;&gt;0",$N$35,$O$33,$N$13:$N$28,$O$13:$O$28)</f>
        <v>#VALUE!</v>
      </c>
      <c r="BP34" s="194" t="e">
        <f>SUMIFS(BP$13:BP$28,$N$35,$O$33,$N$13:$N$28,$O$13:$O$28)</f>
        <v>#VALUE!</v>
      </c>
      <c r="BQ34" s="193" t="e">
        <f>SUMIFS(BQ$13:BQ$28,$N$35,$O$33,$N$13:$N$28,$O$13:$O$28)</f>
        <v>#VALUE!</v>
      </c>
      <c r="BR34"/>
      <c r="BS34"/>
      <c r="BT34" s="188" t="s">
        <v>121</v>
      </c>
      <c r="BU34" s="192" t="e">
        <f>COUNTIFS(BU$13:BU$28,"&lt;&gt;0",$N$35,$O$33,$N$13:$N$28,$O$13:$O$28)</f>
        <v>#VALUE!</v>
      </c>
      <c r="BV34" s="194" t="e">
        <f>SUMIFS(BV$13:BV$28,$N$35,$O$33,$N$13:$N$28,$O$13:$O$28)</f>
        <v>#VALUE!</v>
      </c>
      <c r="BW34" s="193" t="e">
        <f>SUMIFS(BW$13:BW$28,$N$35,$O$33,$N$13:$N$28,$O$13:$O$28)</f>
        <v>#VALUE!</v>
      </c>
      <c r="BX34"/>
      <c r="BY34"/>
      <c r="BZ34" s="188" t="s">
        <v>121</v>
      </c>
      <c r="CA34" s="192" t="e">
        <f>COUNTIFS(CA$13:CA$28,"&lt;&gt;0",$N$35,$O$33,$N$13:$N$28,$O$13:$O$28)</f>
        <v>#VALUE!</v>
      </c>
      <c r="CB34" s="194" t="e">
        <f>SUMIFS(CB$13:CB$28,$N$35,$O$33,$N$13:$N$28,$O$13:$O$28)</f>
        <v>#VALUE!</v>
      </c>
      <c r="CC34" s="193" t="e">
        <f>SUMIFS(CC$13:CC$28,$N$35,$O$33,$N$13:$N$28,$O$13:$O$28)</f>
        <v>#VALUE!</v>
      </c>
      <c r="CD34"/>
      <c r="CE34"/>
      <c r="CF34" s="188" t="s">
        <v>121</v>
      </c>
      <c r="CG34" s="192" t="e">
        <f>COUNTIFS(CG$13:CG$28,"&lt;&gt;0",$N$35,$O$33,$N$13:$N$28,$O$13:$O$28)</f>
        <v>#VALUE!</v>
      </c>
      <c r="CH34" s="194" t="e">
        <f>SUMIFS(CH$13:CH$28,$N$35,$O$33,$N$13:$N$28,$O$13:$O$28)</f>
        <v>#VALUE!</v>
      </c>
      <c r="CI34" s="193" t="e">
        <f>SUMIFS(CI$13:CI$28,$N$35,$O$33,$N$13:$N$28,$O$13:$O$28)</f>
        <v>#VALUE!</v>
      </c>
      <c r="CJ34"/>
      <c r="CK34"/>
      <c r="CL34" s="188" t="s">
        <v>121</v>
      </c>
      <c r="CM34" s="192" t="e">
        <f>COUNTIFS(CM$13:CM$28,"&lt;&gt;0",$N$35,$O$33,$N$13:$N$28,$O$13:$O$28)</f>
        <v>#VALUE!</v>
      </c>
      <c r="CN34" s="194" t="e">
        <f>SUMIFS(CN$13:CN$28,$N$35,$O$33,$N$13:$N$28,$O$13:$O$28)</f>
        <v>#VALUE!</v>
      </c>
      <c r="CO34" s="193" t="e">
        <f>SUMIFS(CO$13:CO$28,$N$35,$O$33,$N$13:$N$28,$O$13:$O$28)</f>
        <v>#VALUE!</v>
      </c>
      <c r="CP34"/>
      <c r="CQ34"/>
      <c r="CR34" s="188" t="s">
        <v>121</v>
      </c>
      <c r="CS34" s="192" t="e">
        <f>COUNTIFS(CS$13:CS$28,"&lt;&gt;0",$N$35,$O$33,$N$13:$N$28,$O$13:$O$28)</f>
        <v>#VALUE!</v>
      </c>
      <c r="CT34" s="194" t="e">
        <f>SUMIFS(CT$13:CT$28,$N$35,$O$33,$N$13:$N$28,$O$13:$O$28)</f>
        <v>#VALUE!</v>
      </c>
      <c r="CU34" s="193" t="e">
        <f>SUMIFS(CU$13:CU$28,$N$35,$O$33,$N$13:$N$28,$O$13:$O$28)</f>
        <v>#VALUE!</v>
      </c>
      <c r="CV34"/>
      <c r="CW34"/>
      <c r="CX34" s="188" t="s">
        <v>121</v>
      </c>
      <c r="CY34" s="192" t="e">
        <f>COUNTIFS(CY$13:CY$28,"&lt;&gt;0",$N$35,$O$33,$N$13:$N$28,$O$13:$O$28)</f>
        <v>#VALUE!</v>
      </c>
      <c r="CZ34" s="194" t="e">
        <f>SUMIFS(CZ$13:CZ$28,$N$35,$O$33,$N$13:$N$28,$O$13:$O$28)</f>
        <v>#VALUE!</v>
      </c>
      <c r="DA34" s="193" t="e">
        <f>SUMIFS(DA$13:DA$28,$N$35,$O$33,$N$13:$N$28,$O$13:$O$28)</f>
        <v>#VALUE!</v>
      </c>
      <c r="DB34"/>
      <c r="DC34"/>
    </row>
    <row r="35" spans="1:107" ht="19.5" customHeight="1">
      <c r="A35" s="99" t="s">
        <v>115</v>
      </c>
      <c r="B35" s="99"/>
      <c r="C35" s="99"/>
      <c r="N35" s="55" t="s">
        <v>8</v>
      </c>
      <c r="O35" s="56">
        <f>SUMIFS($Q$13:$Q$28,$O$13:$O$28,$O$33,$N$13:$N$28,$N$35)</f>
        <v>0</v>
      </c>
      <c r="P35" s="56">
        <f>SUMIFS($Q$13:$Q$28,$O$13:$O$28,$P$33,$N$13:$N$28,$N$35)</f>
        <v>0</v>
      </c>
      <c r="Q35" s="56">
        <f>SUMIFS($Q$13:$Q$28,$O$13:$O$28,$Q$33,$N$13:$N$28,$N$35)</f>
        <v>0</v>
      </c>
      <c r="R35" s="57">
        <f>SUMIFS($Q$13:$Q$28,$O$13:$O$28,$R$33,$N$13:$N$28,$N$35)</f>
        <v>0</v>
      </c>
      <c r="T35" s="70" t="s">
        <v>8</v>
      </c>
      <c r="U35" s="71">
        <f>SUMIFS($P$13:$P$28,$O$13:$O$28,$O$33,$N$13:$N$28,$N$35)</f>
        <v>0</v>
      </c>
      <c r="V35" s="71">
        <f>SUMIFS($P$13:$P$28,$O$13:$O$28,$P$33,$N$13:$N$28,$N$35)</f>
        <v>0</v>
      </c>
      <c r="W35" s="71">
        <f>SUMIFS($P$13:$P$28,$O$13:$O$28,$Q$33,$N$13:$N$28,$N$35)</f>
        <v>0</v>
      </c>
      <c r="X35" s="72">
        <f>SUMIFS($P$13:$P$28,$O$13:$O$28,$R$33,$N$13:$N$28,$N$35)</f>
        <v>0</v>
      </c>
      <c r="Z35" s="18"/>
      <c r="AL35" s="44"/>
      <c r="AM35" s="44"/>
      <c r="AN35" s="44"/>
      <c r="AO35" s="44"/>
      <c r="AP35" s="44"/>
      <c r="AQ35" s="44"/>
      <c r="AR35" s="44"/>
      <c r="AS35" s="44"/>
      <c r="AT35" s="44"/>
      <c r="AU35" s="44"/>
      <c r="AV35" s="44"/>
      <c r="AW35" s="44"/>
      <c r="AX35" s="44"/>
      <c r="AY35" s="44"/>
      <c r="AZ35" s="44"/>
      <c r="BA35" s="44"/>
      <c r="BB35" s="188" t="s">
        <v>122</v>
      </c>
      <c r="BC35" s="192" t="e">
        <f>COUNTIFS($BC$13:$BC$28,"&lt;&gt;0",$N$35,$P$33,$N$13:$N$28,$O$13:$O$28)</f>
        <v>#VALUE!</v>
      </c>
      <c r="BD35" s="194" t="e">
        <f>SUMIFS($BD$13:$BD$28,$N$35,$P$33,$N$13:$N$28,$O$13:$O$28)</f>
        <v>#VALUE!</v>
      </c>
      <c r="BE35" s="193" t="e">
        <f>SUMIFS($BE$13:$BE$28,$N$35,$P$33,$N$13:$N$28,$O$13:$O$28)</f>
        <v>#VALUE!</v>
      </c>
      <c r="BG35"/>
      <c r="BH35" s="188" t="s">
        <v>122</v>
      </c>
      <c r="BI35" s="192" t="e">
        <f>COUNTIFS(BI$13:BI$28,"&lt;&gt;0",$N$35,$P$33,$N$13:$N$28,$O$13:$O$28)</f>
        <v>#VALUE!</v>
      </c>
      <c r="BJ35" s="194" t="e">
        <f>SUMIFS(BJ$13:BJ$28,$N$35,$P$33,$N$13:$N$28,$O$13:$O$28)</f>
        <v>#VALUE!</v>
      </c>
      <c r="BK35" s="193" t="e">
        <f>SUMIFS(BK$13:BK$28,$N$35,$P$33,$N$13:$N$28,$O$13:$O$28)</f>
        <v>#VALUE!</v>
      </c>
      <c r="BL35"/>
      <c r="BM35"/>
      <c r="BN35" s="188" t="s">
        <v>122</v>
      </c>
      <c r="BO35" s="192" t="e">
        <f>COUNTIFS(BO$13:BO$28,"&lt;&gt;0",$N$35,$P$33,$N$13:$N$28,$O$13:$O$28)</f>
        <v>#VALUE!</v>
      </c>
      <c r="BP35" s="194" t="e">
        <f>SUMIFS(BP$13:BP$28,$N$35,$P$33,$N$13:$N$28,$O$13:$O$28)</f>
        <v>#VALUE!</v>
      </c>
      <c r="BQ35" s="193" t="e">
        <f>SUMIFS(BQ$13:BQ$28,$N$35,$P$33,$N$13:$N$28,$O$13:$O$28)</f>
        <v>#VALUE!</v>
      </c>
      <c r="BR35"/>
      <c r="BS35"/>
      <c r="BT35" s="188" t="s">
        <v>122</v>
      </c>
      <c r="BU35" s="192" t="e">
        <f>COUNTIFS(BU$13:BU$28,"&lt;&gt;0",$N$35,$P$33,$N$13:$N$28,$O$13:$O$28)</f>
        <v>#VALUE!</v>
      </c>
      <c r="BV35" s="194" t="e">
        <f>SUMIFS(BV$13:BV$28,$N$35,$P$33,$N$13:$N$28,$O$13:$O$28)</f>
        <v>#VALUE!</v>
      </c>
      <c r="BW35" s="193" t="e">
        <f>SUMIFS(BW$13:BW$28,$N$35,$P$33,$N$13:$N$28,$O$13:$O$28)</f>
        <v>#VALUE!</v>
      </c>
      <c r="BX35"/>
      <c r="BY35"/>
      <c r="BZ35" s="188" t="s">
        <v>122</v>
      </c>
      <c r="CA35" s="192" t="e">
        <f>COUNTIFS(CA$13:CA$28,"&lt;&gt;0",$N$35,$P$33,$N$13:$N$28,$O$13:$O$28)</f>
        <v>#VALUE!</v>
      </c>
      <c r="CB35" s="194" t="e">
        <f>SUMIFS(CB$13:CB$28,$N$35,$P$33,$N$13:$N$28,$O$13:$O$28)</f>
        <v>#VALUE!</v>
      </c>
      <c r="CC35" s="193" t="e">
        <f>SUMIFS(CC$13:CC$28,$N$35,$P$33,$N$13:$N$28,$O$13:$O$28)</f>
        <v>#VALUE!</v>
      </c>
      <c r="CD35"/>
      <c r="CE35"/>
      <c r="CF35" s="188" t="s">
        <v>122</v>
      </c>
      <c r="CG35" s="192" t="e">
        <f>COUNTIFS(CG$13:CG$28,"&lt;&gt;0",$N$35,$P$33,$N$13:$N$28,$O$13:$O$28)</f>
        <v>#VALUE!</v>
      </c>
      <c r="CH35" s="194" t="e">
        <f>SUMIFS(CH$13:CH$28,$N$35,$P$33,$N$13:$N$28,$O$13:$O$28)</f>
        <v>#VALUE!</v>
      </c>
      <c r="CI35" s="193" t="e">
        <f>SUMIFS(CI$13:CI$28,$N$35,$P$33,$N$13:$N$28,$O$13:$O$28)</f>
        <v>#VALUE!</v>
      </c>
      <c r="CJ35"/>
      <c r="CK35"/>
      <c r="CL35" s="188" t="s">
        <v>122</v>
      </c>
      <c r="CM35" s="192" t="e">
        <f>COUNTIFS(CM$13:CM$28,"&lt;&gt;0",$N$35,$P$33,$N$13:$N$28,$O$13:$O$28)</f>
        <v>#VALUE!</v>
      </c>
      <c r="CN35" s="194" t="e">
        <f>SUMIFS(CN$13:CN$28,$N$35,$P$33,$N$13:$N$28,$O$13:$O$28)</f>
        <v>#VALUE!</v>
      </c>
      <c r="CO35" s="193" t="e">
        <f>SUMIFS(CO$13:CO$28,$N$35,$P$33,$N$13:$N$28,$O$13:$O$28)</f>
        <v>#VALUE!</v>
      </c>
      <c r="CP35"/>
      <c r="CQ35"/>
      <c r="CR35" s="188" t="s">
        <v>122</v>
      </c>
      <c r="CS35" s="192" t="e">
        <f>COUNTIFS(CS$13:CS$28,"&lt;&gt;0",$N$35,$P$33,$N$13:$N$28,$O$13:$O$28)</f>
        <v>#VALUE!</v>
      </c>
      <c r="CT35" s="194" t="e">
        <f>SUMIFS(CT$13:CT$28,$N$35,$P$33,$N$13:$N$28,$O$13:$O$28)</f>
        <v>#VALUE!</v>
      </c>
      <c r="CU35" s="193" t="e">
        <f>SUMIFS(CU$13:CU$28,$N$35,$P$33,$N$13:$N$28,$O$13:$O$28)</f>
        <v>#VALUE!</v>
      </c>
      <c r="CV35"/>
      <c r="CW35"/>
      <c r="CX35" s="188" t="s">
        <v>122</v>
      </c>
      <c r="CY35" s="192" t="e">
        <f>COUNTIFS(CY$13:CY$28,"&lt;&gt;0",$N$35,$P$33,$N$13:$N$28,$O$13:$O$28)</f>
        <v>#VALUE!</v>
      </c>
      <c r="CZ35" s="194" t="e">
        <f>SUMIFS(CZ$13:CZ$28,$N$35,$P$33,$N$13:$N$28,$O$13:$O$28)</f>
        <v>#VALUE!</v>
      </c>
      <c r="DA35" s="193" t="e">
        <f>SUMIFS(DA$13:DA$28,$N$35,$P$33,$N$13:$N$28,$O$13:$O$28)</f>
        <v>#VALUE!</v>
      </c>
      <c r="DB35"/>
      <c r="DC35"/>
    </row>
    <row r="36" spans="1:107" ht="19.5" customHeight="1">
      <c r="A36" s="100" t="s">
        <v>116</v>
      </c>
      <c r="B36" s="99"/>
      <c r="C36" s="99"/>
      <c r="N36" s="55" t="s">
        <v>6</v>
      </c>
      <c r="O36" s="56">
        <f>SUMIFS($Q$13:$Q$28,$O$13:$O$28,$O$33,$N$13:$N$28,$N$36)</f>
        <v>0</v>
      </c>
      <c r="P36" s="56">
        <f>SUMIFS($Q$13:$Q$28,$O$13:$O$28,$P$33,$N$13:$N$28,$N$36)</f>
        <v>0</v>
      </c>
      <c r="Q36" s="56">
        <f>SUMIFS($Q$13:$Q$28,$O$13:$O$28,$Q$33,$N$13:$N$28,$N$36)</f>
        <v>0</v>
      </c>
      <c r="R36" s="57">
        <f>SUMIFS($Q$13:$Q$28,$O$13:$O$28,$R$33,$N$13:$N$28,$N$36)</f>
        <v>0</v>
      </c>
      <c r="T36" s="70" t="s">
        <v>6</v>
      </c>
      <c r="U36" s="71">
        <f>SUMIFS($P$13:$P$28,$O$13:$O$28,$O$33,$N$13:$N$28,$N$36)</f>
        <v>0</v>
      </c>
      <c r="V36" s="71">
        <f>SUMIFS($P$13:$P$28,$O$13:$O$28,$P$33,$N$13:$N$28,$N$36)</f>
        <v>0</v>
      </c>
      <c r="W36" s="71">
        <f>SUMIFS($P$13:$P$28,$O$13:$O$28,$Q$33,$N$13:$N$28,$N$36)</f>
        <v>0</v>
      </c>
      <c r="X36" s="72">
        <f>SUMIFS($P$13:$P$28,$O$13:$O$28,$R$33,$N$13:$N$28,$N$36)</f>
        <v>0</v>
      </c>
      <c r="Z36" s="83"/>
      <c r="AA36" s="110" t="s">
        <v>33</v>
      </c>
      <c r="AB36" s="84"/>
      <c r="AC36" s="84"/>
      <c r="AD36" s="84"/>
      <c r="AE36" s="85"/>
      <c r="AL36" s="44"/>
      <c r="AM36" s="44"/>
      <c r="AN36" s="44"/>
      <c r="AO36" s="44"/>
      <c r="AP36" s="44"/>
      <c r="AQ36" s="44"/>
      <c r="AR36" s="44"/>
      <c r="AS36" s="44"/>
      <c r="AT36" s="44"/>
      <c r="AU36" s="44"/>
      <c r="AV36" s="44"/>
      <c r="AW36" s="44"/>
      <c r="AX36" s="44"/>
      <c r="AY36" s="44"/>
      <c r="AZ36" s="44"/>
      <c r="BA36" s="44"/>
      <c r="BB36" s="188" t="s">
        <v>123</v>
      </c>
      <c r="BC36" s="192" t="e">
        <f>COUNTIFS($BC$13:$BC$28,"&lt;&gt;0",$N$35,$Q$33,$N$13:$N$28,$O$13:$O$28)</f>
        <v>#VALUE!</v>
      </c>
      <c r="BD36" s="194" t="e">
        <f>SUMIFS($BD$13:$BD$28,$N$35,$Q$33,$N$13:$N$28,$O$13:$O$28)</f>
        <v>#VALUE!</v>
      </c>
      <c r="BE36" s="193" t="e">
        <f>SUMIFS($BE$13:$BE$28,$N$35,$Q$33,$N$13:$N$28,$O$13:$O$28)</f>
        <v>#VALUE!</v>
      </c>
      <c r="BG36"/>
      <c r="BH36" s="188" t="s">
        <v>123</v>
      </c>
      <c r="BI36" s="192" t="e">
        <f>COUNTIFS(BI$13:BI$28,"&lt;&gt;0",$N$35,$Q$33,$N$13:$N$28,$O$13:$O$28)</f>
        <v>#VALUE!</v>
      </c>
      <c r="BJ36" s="194" t="e">
        <f>SUMIFS(BJ$13:BJ$28,$N$35,$Q$33,$N$13:$N$28,$O$13:$O$28)</f>
        <v>#VALUE!</v>
      </c>
      <c r="BK36" s="193" t="e">
        <f>SUMIFS(BK$13:BK$28,$N$35,$Q$33,$N$13:$N$28,$O$13:$O$28)</f>
        <v>#VALUE!</v>
      </c>
      <c r="BL36"/>
      <c r="BM36"/>
      <c r="BN36" s="188" t="s">
        <v>123</v>
      </c>
      <c r="BO36" s="192" t="e">
        <f>COUNTIFS(BO$13:BO$28,"&lt;&gt;0",$N$35,$Q$33,$N$13:$N$28,$O$13:$O$28)</f>
        <v>#VALUE!</v>
      </c>
      <c r="BP36" s="194" t="e">
        <f>SUMIFS(BP$13:BP$28,$N$35,$Q$33,$N$13:$N$28,$O$13:$O$28)</f>
        <v>#VALUE!</v>
      </c>
      <c r="BQ36" s="193" t="e">
        <f>SUMIFS(BQ$13:BQ$28,$N$35,$Q$33,$N$13:$N$28,$O$13:$O$28)</f>
        <v>#VALUE!</v>
      </c>
      <c r="BR36"/>
      <c r="BS36"/>
      <c r="BT36" s="188" t="s">
        <v>123</v>
      </c>
      <c r="BU36" s="192" t="e">
        <f>COUNTIFS(BU$13:BU$28,"&lt;&gt;0",$N$35,$Q$33,$N$13:$N$28,$O$13:$O$28)</f>
        <v>#VALUE!</v>
      </c>
      <c r="BV36" s="194" t="e">
        <f>SUMIFS(BV$13:BV$28,$N$35,$Q$33,$N$13:$N$28,$O$13:$O$28)</f>
        <v>#VALUE!</v>
      </c>
      <c r="BW36" s="193" t="e">
        <f>SUMIFS(BW$13:BW$28,$N$35,$Q$33,$N$13:$N$28,$O$13:$O$28)</f>
        <v>#VALUE!</v>
      </c>
      <c r="BX36"/>
      <c r="BY36"/>
      <c r="BZ36" s="188" t="s">
        <v>123</v>
      </c>
      <c r="CA36" s="192" t="e">
        <f>COUNTIFS(CA$13:CA$28,"&lt;&gt;0",$N$35,$Q$33,$N$13:$N$28,$O$13:$O$28)</f>
        <v>#VALUE!</v>
      </c>
      <c r="CB36" s="194" t="e">
        <f>SUMIFS(CB$13:CB$28,$N$35,$Q$33,$N$13:$N$28,$O$13:$O$28)</f>
        <v>#VALUE!</v>
      </c>
      <c r="CC36" s="193" t="e">
        <f>SUMIFS(CC$13:CC$28,$N$35,$Q$33,$N$13:$N$28,$O$13:$O$28)</f>
        <v>#VALUE!</v>
      </c>
      <c r="CD36"/>
      <c r="CE36"/>
      <c r="CF36" s="188" t="s">
        <v>123</v>
      </c>
      <c r="CG36" s="192" t="e">
        <f>COUNTIFS(CG$13:CG$28,"&lt;&gt;0",$N$35,$Q$33,$N$13:$N$28,$O$13:$O$28)</f>
        <v>#VALUE!</v>
      </c>
      <c r="CH36" s="194" t="e">
        <f>SUMIFS(CH$13:CH$28,$N$35,$Q$33,$N$13:$N$28,$O$13:$O$28)</f>
        <v>#VALUE!</v>
      </c>
      <c r="CI36" s="193" t="e">
        <f>SUMIFS(CI$13:CI$28,$N$35,$Q$33,$N$13:$N$28,$O$13:$O$28)</f>
        <v>#VALUE!</v>
      </c>
      <c r="CJ36"/>
      <c r="CK36"/>
      <c r="CL36" s="188" t="s">
        <v>123</v>
      </c>
      <c r="CM36" s="192" t="e">
        <f>COUNTIFS(CM$13:CM$28,"&lt;&gt;0",$N$35,$Q$33,$N$13:$N$28,$O$13:$O$28)</f>
        <v>#VALUE!</v>
      </c>
      <c r="CN36" s="194" t="e">
        <f>SUMIFS(CN$13:CN$28,$N$35,$Q$33,$N$13:$N$28,$O$13:$O$28)</f>
        <v>#VALUE!</v>
      </c>
      <c r="CO36" s="193" t="e">
        <f>SUMIFS(CO$13:CO$28,$N$35,$Q$33,$N$13:$N$28,$O$13:$O$28)</f>
        <v>#VALUE!</v>
      </c>
      <c r="CP36"/>
      <c r="CQ36"/>
      <c r="CR36" s="188" t="s">
        <v>123</v>
      </c>
      <c r="CS36" s="192" t="e">
        <f>COUNTIFS(CS$13:CS$28,"&lt;&gt;0",$N$35,$Q$33,$N$13:$N$28,$O$13:$O$28)</f>
        <v>#VALUE!</v>
      </c>
      <c r="CT36" s="194" t="e">
        <f>SUMIFS(CT$13:CT$28,$N$35,$Q$33,$N$13:$N$28,$O$13:$O$28)</f>
        <v>#VALUE!</v>
      </c>
      <c r="CU36" s="193" t="e">
        <f>SUMIFS(CU$13:CU$28,$N$35,$Q$33,$N$13:$N$28,$O$13:$O$28)</f>
        <v>#VALUE!</v>
      </c>
      <c r="CV36"/>
      <c r="CW36"/>
      <c r="CX36" s="188" t="s">
        <v>123</v>
      </c>
      <c r="CY36" s="192" t="e">
        <f>COUNTIFS(CY$13:CY$28,"&lt;&gt;0",$N$35,$Q$33,$N$13:$N$28,$O$13:$O$28)</f>
        <v>#VALUE!</v>
      </c>
      <c r="CZ36" s="194" t="e">
        <f>SUMIFS(CZ$13:CZ$28,$N$35,$Q$33,$N$13:$N$28,$O$13:$O$28)</f>
        <v>#VALUE!</v>
      </c>
      <c r="DA36" s="193" t="e">
        <f>SUMIFS(DA$13:DA$28,$N$35,$Q$33,$N$13:$N$28,$O$13:$O$28)</f>
        <v>#VALUE!</v>
      </c>
      <c r="DB36"/>
      <c r="DC36"/>
    </row>
    <row r="37" spans="1:107" ht="19.5" customHeight="1">
      <c r="A37" s="100" t="s">
        <v>47</v>
      </c>
      <c r="B37" s="99"/>
      <c r="C37" s="99"/>
      <c r="N37" s="55" t="s">
        <v>5</v>
      </c>
      <c r="O37" s="56">
        <f>SUMIFS($Q$13:$Q$28,$O$13:$O$28,$O$33,$N$13:$N$28,$N$37)</f>
        <v>0</v>
      </c>
      <c r="P37" s="56">
        <f>SUMIFS($Q$13:$Q$28,$O$13:$O$28,$P$33,$N$13:$N$28,$N$37)</f>
        <v>0</v>
      </c>
      <c r="Q37" s="56">
        <f>SUMIFS($Q$13:$Q$28,$O$13:$O$28,$Q$33,$N$13:$N$28,$N$37)</f>
        <v>0</v>
      </c>
      <c r="R37" s="57">
        <f>SUMIFS($Q$13:$Q$28,$O$13:$O$28,$R$33,$N$13:$N$28,$N$37)</f>
        <v>0</v>
      </c>
      <c r="T37" s="70" t="s">
        <v>5</v>
      </c>
      <c r="U37" s="71">
        <f>SUMIFS($P$13:$P$28,$O$13:$O$28,$O$33,$N$13:$N$28,$N$37)</f>
        <v>0</v>
      </c>
      <c r="V37" s="71">
        <f>SUMIFS($Q$13:$Q$28,$O$13:$O$28,$P$33,$N$13:$N$28,$N$37)</f>
        <v>0</v>
      </c>
      <c r="W37" s="71">
        <f>SUMIFS($P$13:$P$28,$O$13:$O$28,$Q$33,$N$13:$N$28,$N$37)</f>
        <v>0</v>
      </c>
      <c r="X37" s="72">
        <f>SUMIFS($Q$13:$Q$28,$O$13:$O$28,$R$33,$N$13:$N$28,$N$37)</f>
        <v>0</v>
      </c>
      <c r="Z37" s="86" t="s">
        <v>58</v>
      </c>
      <c r="AA37" s="87" t="s">
        <v>7</v>
      </c>
      <c r="AB37" s="87" t="s">
        <v>19</v>
      </c>
      <c r="AC37" s="87" t="s">
        <v>20</v>
      </c>
      <c r="AD37" s="87" t="s">
        <v>9</v>
      </c>
      <c r="AE37" s="167" t="s">
        <v>85</v>
      </c>
      <c r="AL37" s="44"/>
      <c r="AM37" s="44"/>
      <c r="AN37" s="44"/>
      <c r="AO37" s="44"/>
      <c r="AP37" s="44"/>
      <c r="AQ37" s="44"/>
      <c r="AR37" s="44"/>
      <c r="AS37" s="44"/>
      <c r="AT37" s="44"/>
      <c r="AU37" s="44"/>
      <c r="AV37" s="44"/>
      <c r="AW37" s="44"/>
      <c r="AX37" s="44"/>
      <c r="AY37" s="44"/>
      <c r="AZ37" s="44"/>
      <c r="BA37" s="44"/>
      <c r="BB37" s="188" t="s">
        <v>124</v>
      </c>
      <c r="BC37" s="192" t="e">
        <f>COUNTIFS($BC$13:$BC$28,"&lt;&gt;0",$N$35,$R$33,$N$13:$N$28,$O$13:$O$28)</f>
        <v>#VALUE!</v>
      </c>
      <c r="BD37" s="194" t="e">
        <f>SUMIFS($BD$13:$BD$28,$N$35,$R$33,$N$13:$N$28,$O$13:$O$28)</f>
        <v>#VALUE!</v>
      </c>
      <c r="BE37" s="193" t="e">
        <f>SUMIFS($BE$13:$BE$28,$N$35,$R$33,$N$13:$N$28,$O$13:$O$28)</f>
        <v>#VALUE!</v>
      </c>
      <c r="BG37"/>
      <c r="BH37" s="188" t="s">
        <v>124</v>
      </c>
      <c r="BI37" s="192" t="e">
        <f>COUNTIFS(BI$13:BI$28,"&lt;&gt;0",$N$35,$R$33,$N$13:$N$28,$O$13:$O$28)</f>
        <v>#VALUE!</v>
      </c>
      <c r="BJ37" s="194" t="e">
        <f>SUMIFS(BJ$13:BJ$28,$N$35,$R$33,$N$13:$N$28,$O$13:$O$28)</f>
        <v>#VALUE!</v>
      </c>
      <c r="BK37" s="193" t="e">
        <f>SUMIFS(BK$13:BK$28,$N$35,$R$33,$N$13:$N$28,$O$13:$O$28)</f>
        <v>#VALUE!</v>
      </c>
      <c r="BL37"/>
      <c r="BM37"/>
      <c r="BN37" s="188" t="s">
        <v>124</v>
      </c>
      <c r="BO37" s="192" t="e">
        <f>COUNTIFS(BO$13:BO$28,"&lt;&gt;0",$N$35,$R$33,$N$13:$N$28,$O$13:$O$28)</f>
        <v>#VALUE!</v>
      </c>
      <c r="BP37" s="194" t="e">
        <f>SUMIFS(BP$13:BP$28,$N$35,$R$33,$N$13:$N$28,$O$13:$O$28)</f>
        <v>#VALUE!</v>
      </c>
      <c r="BQ37" s="193" t="e">
        <f>SUMIFS(BQ$13:BQ$28,$N$35,$R$33,$N$13:$N$28,$O$13:$O$28)</f>
        <v>#VALUE!</v>
      </c>
      <c r="BR37"/>
      <c r="BS37"/>
      <c r="BT37" s="188" t="s">
        <v>124</v>
      </c>
      <c r="BU37" s="192" t="e">
        <f>COUNTIFS(BU$13:BU$28,"&lt;&gt;0",$N$35,$R$33,$N$13:$N$28,$O$13:$O$28)</f>
        <v>#VALUE!</v>
      </c>
      <c r="BV37" s="194" t="e">
        <f>SUMIFS(BV$13:BV$28,$N$35,$R$33,$N$13:$N$28,$O$13:$O$28)</f>
        <v>#VALUE!</v>
      </c>
      <c r="BW37" s="193" t="e">
        <f>SUMIFS(BW$13:BW$28,$N$35,$R$33,$N$13:$N$28,$O$13:$O$28)</f>
        <v>#VALUE!</v>
      </c>
      <c r="BX37"/>
      <c r="BY37"/>
      <c r="BZ37" s="188" t="s">
        <v>124</v>
      </c>
      <c r="CA37" s="192" t="e">
        <f>COUNTIFS(CA$13:CA$28,"&lt;&gt;0",$N$35,$R$33,$N$13:$N$28,$O$13:$O$28)</f>
        <v>#VALUE!</v>
      </c>
      <c r="CB37" s="194" t="e">
        <f>SUMIFS(CB$13:CB$28,$N$35,$R$33,$N$13:$N$28,$O$13:$O$28)</f>
        <v>#VALUE!</v>
      </c>
      <c r="CC37" s="193" t="e">
        <f>SUMIFS(CC$13:CC$28,$N$35,$R$33,$N$13:$N$28,$O$13:$O$28)</f>
        <v>#VALUE!</v>
      </c>
      <c r="CD37"/>
      <c r="CE37"/>
      <c r="CF37" s="188" t="s">
        <v>124</v>
      </c>
      <c r="CG37" s="192" t="e">
        <f>COUNTIFS(CG$13:CG$28,"&lt;&gt;0",$N$35,$R$33,$N$13:$N$28,$O$13:$O$28)</f>
        <v>#VALUE!</v>
      </c>
      <c r="CH37" s="194" t="e">
        <f>SUMIFS(CH$13:CH$28,$N$35,$R$33,$N$13:$N$28,$O$13:$O$28)</f>
        <v>#VALUE!</v>
      </c>
      <c r="CI37" s="193" t="e">
        <f>SUMIFS(CI$13:CI$28,$N$35,$R$33,$N$13:$N$28,$O$13:$O$28)</f>
        <v>#VALUE!</v>
      </c>
      <c r="CJ37"/>
      <c r="CK37"/>
      <c r="CL37" s="188" t="s">
        <v>124</v>
      </c>
      <c r="CM37" s="192" t="e">
        <f>COUNTIFS(CM$13:CM$28,"&lt;&gt;0",$N$35,$R$33,$N$13:$N$28,$O$13:$O$28)</f>
        <v>#VALUE!</v>
      </c>
      <c r="CN37" s="194" t="e">
        <f>SUMIFS(CN$13:CN$28,$N$35,$R$33,$N$13:$N$28,$O$13:$O$28)</f>
        <v>#VALUE!</v>
      </c>
      <c r="CO37" s="193" t="e">
        <f>SUMIFS(CO$13:CO$28,$N$35,$R$33,$N$13:$N$28,$O$13:$O$28)</f>
        <v>#VALUE!</v>
      </c>
      <c r="CP37"/>
      <c r="CQ37"/>
      <c r="CR37" s="188" t="s">
        <v>124</v>
      </c>
      <c r="CS37" s="192" t="e">
        <f>COUNTIFS(CS$13:CS$28,"&lt;&gt;0",$N$35,$R$33,$N$13:$N$28,$O$13:$O$28)</f>
        <v>#VALUE!</v>
      </c>
      <c r="CT37" s="194" t="e">
        <f>SUMIFS(CT$13:CT$28,$N$35,$R$33,$N$13:$N$28,$O$13:$O$28)</f>
        <v>#VALUE!</v>
      </c>
      <c r="CU37" s="193" t="e">
        <f>SUMIFS(CU$13:CU$28,$N$35,$R$33,$N$13:$N$28,$O$13:$O$28)</f>
        <v>#VALUE!</v>
      </c>
      <c r="CV37"/>
      <c r="CW37"/>
      <c r="CX37" s="188" t="s">
        <v>124</v>
      </c>
      <c r="CY37" s="192" t="e">
        <f>COUNTIFS(CY$13:CY$28,"&lt;&gt;0",$N$35,$R$33,$N$13:$N$28,$O$13:$O$28)</f>
        <v>#VALUE!</v>
      </c>
      <c r="CZ37" s="194" t="e">
        <f>SUMIFS(CZ$13:CZ$28,$N$35,$R$33,$N$13:$N$28,$O$13:$O$28)</f>
        <v>#VALUE!</v>
      </c>
      <c r="DA37" s="193" t="e">
        <f>SUMIFS(DA$13:DA$28,$N$35,$R$33,$N$13:$N$28,$O$13:$O$28)</f>
        <v>#VALUE!</v>
      </c>
      <c r="DB37"/>
      <c r="DC37"/>
    </row>
    <row r="38" spans="1:107" ht="19.5" customHeight="1">
      <c r="A38" s="101" t="s">
        <v>46</v>
      </c>
      <c r="B38" s="101"/>
      <c r="C38" s="101"/>
      <c r="N38" s="52" t="s">
        <v>27</v>
      </c>
      <c r="O38" s="58">
        <f>SUM(O34:O37)</f>
        <v>0</v>
      </c>
      <c r="P38" s="58">
        <f>SUM(P34:P37)</f>
        <v>0</v>
      </c>
      <c r="Q38" s="58">
        <f>SUM(Q34:Q37)</f>
        <v>0</v>
      </c>
      <c r="R38" s="59">
        <f>SUM(R34:R37)</f>
        <v>0</v>
      </c>
      <c r="S38" s="18"/>
      <c r="T38" s="67" t="s">
        <v>27</v>
      </c>
      <c r="U38" s="73">
        <f>SUM(U34:U37)</f>
        <v>0</v>
      </c>
      <c r="V38" s="73">
        <f>SUM(V34:V37)</f>
        <v>0</v>
      </c>
      <c r="W38" s="73">
        <f>SUM(W34:W37)</f>
        <v>0</v>
      </c>
      <c r="X38" s="74">
        <f>SUM(X34:X37)</f>
        <v>0</v>
      </c>
      <c r="Z38" s="88">
        <f>SUMIFS($AH$13:$AH$28,$O$13:$O$28,$O$33)</f>
        <v>0</v>
      </c>
      <c r="AA38" s="89">
        <f>SUMIFS($AH$13:$AH$28,$O$13:$O$28,$P$33)</f>
        <v>0</v>
      </c>
      <c r="AB38" s="89">
        <f>SUMIFS($AH$13:$AH$28,$O$13:$O$28,$Q$33)</f>
        <v>0</v>
      </c>
      <c r="AC38" s="89">
        <f>SUMIFS($AH$13:$AH$28,$O$13:$O$28,$R$33)</f>
        <v>0</v>
      </c>
      <c r="AD38" s="164">
        <f>SUM(Z38:AC38)</f>
        <v>0</v>
      </c>
      <c r="AE38" s="168">
        <f>AI29</f>
        <v>0</v>
      </c>
      <c r="AF38" s="18"/>
      <c r="AG38" s="18"/>
      <c r="AH38" s="18"/>
      <c r="AL38" s="45"/>
      <c r="AM38" s="45"/>
      <c r="AN38" s="45"/>
      <c r="AO38" s="45"/>
      <c r="AP38" s="45"/>
      <c r="AQ38" s="45"/>
      <c r="AR38" s="45"/>
      <c r="AS38" s="45"/>
      <c r="AT38" s="45"/>
      <c r="AU38" s="45"/>
      <c r="AV38" s="45"/>
      <c r="AW38" s="45"/>
      <c r="AX38" s="45"/>
      <c r="AY38" s="45"/>
      <c r="AZ38" s="45"/>
      <c r="BA38" s="45"/>
      <c r="BB38" s="188" t="s">
        <v>125</v>
      </c>
      <c r="BC38" s="192" t="e">
        <f>COUNTIFS($BC$13:$BC$28,"&lt;&gt;0",$N$36,$O$33,$N$13:$N$28,$O$13:$O$28)</f>
        <v>#VALUE!</v>
      </c>
      <c r="BD38" s="194" t="e">
        <f>SUMIFS($BD$13:$BD$28,$N$36,$O$33,$N$13:$N$28,$O$13:$O$28)</f>
        <v>#VALUE!</v>
      </c>
      <c r="BE38" s="193" t="e">
        <f>SUMIFS($BE$13:$BE$28,$N$36,$O$33,$N$13:$N$28,$O$13:$O$28)</f>
        <v>#VALUE!</v>
      </c>
      <c r="BG38"/>
      <c r="BH38" s="188" t="s">
        <v>125</v>
      </c>
      <c r="BI38" s="192" t="e">
        <f>COUNTIFS(BI$13:BI$28,"&lt;&gt;0",$N$36,$O$33,$N$13:$N$28,$O$13:$O$28)</f>
        <v>#VALUE!</v>
      </c>
      <c r="BJ38" s="194" t="e">
        <f>SUMIFS(BJ$13:BJ$28,$N$36,$O$33,$N$13:$N$28,$O$13:$O$28)</f>
        <v>#VALUE!</v>
      </c>
      <c r="BK38" s="193" t="e">
        <f>SUMIFS(BK$13:BK$28,$N$36,$O$33,$N$13:$N$28,$O$13:$O$28)</f>
        <v>#VALUE!</v>
      </c>
      <c r="BL38"/>
      <c r="BM38"/>
      <c r="BN38" s="188" t="s">
        <v>125</v>
      </c>
      <c r="BO38" s="192" t="e">
        <f>COUNTIFS(BO$13:BO$28,"&lt;&gt;0",$N$36,$O$33,$N$13:$N$28,$O$13:$O$28)</f>
        <v>#VALUE!</v>
      </c>
      <c r="BP38" s="194" t="e">
        <f>SUMIFS(BP$13:BP$28,$N$36,$O$33,$N$13:$N$28,$O$13:$O$28)</f>
        <v>#VALUE!</v>
      </c>
      <c r="BQ38" s="193" t="e">
        <f>SUMIFS(BQ$13:BQ$28,$N$36,$O$33,$N$13:$N$28,$O$13:$O$28)</f>
        <v>#VALUE!</v>
      </c>
      <c r="BR38"/>
      <c r="BS38"/>
      <c r="BT38" s="188" t="s">
        <v>125</v>
      </c>
      <c r="BU38" s="192" t="e">
        <f>COUNTIFS(BU$13:BU$28,"&lt;&gt;0",$N$36,$O$33,$N$13:$N$28,$O$13:$O$28)</f>
        <v>#VALUE!</v>
      </c>
      <c r="BV38" s="194" t="e">
        <f>SUMIFS(BV$13:BV$28,$N$36,$O$33,$N$13:$N$28,$O$13:$O$28)</f>
        <v>#VALUE!</v>
      </c>
      <c r="BW38" s="193" t="e">
        <f>SUMIFS(BW$13:BW$28,$N$36,$O$33,$N$13:$N$28,$O$13:$O$28)</f>
        <v>#VALUE!</v>
      </c>
      <c r="BX38"/>
      <c r="BY38"/>
      <c r="BZ38" s="188" t="s">
        <v>125</v>
      </c>
      <c r="CA38" s="192" t="e">
        <f>COUNTIFS(CA$13:CA$28,"&lt;&gt;0",$N$36,$O$33,$N$13:$N$28,$O$13:$O$28)</f>
        <v>#VALUE!</v>
      </c>
      <c r="CB38" s="194" t="e">
        <f>SUMIFS(CB$13:CB$28,$N$36,$O$33,$N$13:$N$28,$O$13:$O$28)</f>
        <v>#VALUE!</v>
      </c>
      <c r="CC38" s="193" t="e">
        <f>SUMIFS(CC$13:CC$28,$N$36,$O$33,$N$13:$N$28,$O$13:$O$28)</f>
        <v>#VALUE!</v>
      </c>
      <c r="CD38"/>
      <c r="CE38"/>
      <c r="CF38" s="188" t="s">
        <v>125</v>
      </c>
      <c r="CG38" s="192" t="e">
        <f>COUNTIFS(CG$13:CG$28,"&lt;&gt;0",$N$36,$O$33,$N$13:$N$28,$O$13:$O$28)</f>
        <v>#VALUE!</v>
      </c>
      <c r="CH38" s="194" t="e">
        <f>SUMIFS(CH$13:CH$28,$N$36,$O$33,$N$13:$N$28,$O$13:$O$28)</f>
        <v>#VALUE!</v>
      </c>
      <c r="CI38" s="193" t="e">
        <f>SUMIFS(CI$13:CI$28,$N$36,$O$33,$N$13:$N$28,$O$13:$O$28)</f>
        <v>#VALUE!</v>
      </c>
      <c r="CJ38"/>
      <c r="CK38"/>
      <c r="CL38" s="188" t="s">
        <v>125</v>
      </c>
      <c r="CM38" s="192" t="e">
        <f>COUNTIFS(CM$13:CM$28,"&lt;&gt;0",$N$36,$O$33,$N$13:$N$28,$O$13:$O$28)</f>
        <v>#VALUE!</v>
      </c>
      <c r="CN38" s="194" t="e">
        <f>SUMIFS(CN$13:CN$28,$N$36,$O$33,$N$13:$N$28,$O$13:$O$28)</f>
        <v>#VALUE!</v>
      </c>
      <c r="CO38" s="193" t="e">
        <f>SUMIFS(CO$13:CO$28,$N$36,$O$33,$N$13:$N$28,$O$13:$O$28)</f>
        <v>#VALUE!</v>
      </c>
      <c r="CP38"/>
      <c r="CQ38"/>
      <c r="CR38" s="188" t="s">
        <v>125</v>
      </c>
      <c r="CS38" s="192" t="e">
        <f>COUNTIFS(CS$13:CS$28,"&lt;&gt;0",$N$36,$O$33,$N$13:$N$28,$O$13:$O$28)</f>
        <v>#VALUE!</v>
      </c>
      <c r="CT38" s="194" t="e">
        <f>SUMIFS(CT$13:CT$28,$N$36,$O$33,$N$13:$N$28,$O$13:$O$28)</f>
        <v>#VALUE!</v>
      </c>
      <c r="CU38" s="193" t="e">
        <f>SUMIFS(CU$13:CU$28,$N$36,$O$33,$N$13:$N$28,$O$13:$O$28)</f>
        <v>#VALUE!</v>
      </c>
      <c r="CV38"/>
      <c r="CW38"/>
      <c r="CX38" s="188" t="s">
        <v>125</v>
      </c>
      <c r="CY38" s="192" t="e">
        <f>COUNTIFS(CY$13:CY$28,"&lt;&gt;0",$N$36,$O$33,$N$13:$N$28,$O$13:$O$28)</f>
        <v>#VALUE!</v>
      </c>
      <c r="CZ38" s="194" t="e">
        <f>SUMIFS(CZ$13:CZ$28,$N$36,$O$33,$N$13:$N$28,$O$13:$O$28)</f>
        <v>#VALUE!</v>
      </c>
      <c r="DA38" s="193" t="e">
        <f>SUMIFS(DA$13:DA$28,$N$36,$O$33,$N$13:$N$28,$O$13:$O$28)</f>
        <v>#VALUE!</v>
      </c>
      <c r="DB38"/>
      <c r="DC38"/>
    </row>
    <row r="39" spans="1:107" ht="19.5" customHeight="1">
      <c r="A39" s="101" t="s">
        <v>60</v>
      </c>
      <c r="B39" s="99"/>
      <c r="C39" s="99"/>
      <c r="N39" s="60" t="s">
        <v>9</v>
      </c>
      <c r="O39" s="61">
        <f>SUM(O38:R38)</f>
        <v>0</v>
      </c>
      <c r="P39" s="62"/>
      <c r="Q39" s="62"/>
      <c r="R39" s="63"/>
      <c r="T39" s="75" t="s">
        <v>9</v>
      </c>
      <c r="U39" s="76">
        <f>SUM(U38:X38)</f>
        <v>0</v>
      </c>
      <c r="V39" s="77"/>
      <c r="W39" s="77"/>
      <c r="X39" s="78"/>
      <c r="AL39" s="44"/>
      <c r="AM39" s="44"/>
      <c r="AN39" s="44"/>
      <c r="AO39" s="44"/>
      <c r="AP39" s="44"/>
      <c r="AQ39" s="44"/>
      <c r="AR39" s="44"/>
      <c r="AS39" s="44"/>
      <c r="AT39" s="44"/>
      <c r="AU39" s="44"/>
      <c r="AV39" s="44"/>
      <c r="AW39" s="44"/>
      <c r="AX39" s="44"/>
      <c r="AY39" s="44"/>
      <c r="AZ39" s="44"/>
      <c r="BA39" s="44"/>
      <c r="BB39" s="188" t="s">
        <v>126</v>
      </c>
      <c r="BC39" s="192" t="e">
        <f>COUNTIFS($BC$13:$BC$28,"&lt;&gt;0",$N$36,$P$33,$N$13:$N$28,$O$13:$O$28)</f>
        <v>#VALUE!</v>
      </c>
      <c r="BD39" s="194" t="e">
        <f>SUMIFS($BD$13:$BD$28,$N$36,$P$33,$N$13:$N$28,$O$13:$O$28)</f>
        <v>#VALUE!</v>
      </c>
      <c r="BE39" s="193" t="e">
        <f>SUMIFS($BE$13:$BE$28,$N$36,$P$33,$N$13:$N$28,$O$13:$O$28)</f>
        <v>#VALUE!</v>
      </c>
      <c r="BG39"/>
      <c r="BH39" s="188" t="s">
        <v>126</v>
      </c>
      <c r="BI39" s="192" t="e">
        <f>COUNTIFS(BI$13:BI$28,"&lt;&gt;0",$N$36,$P$33,$N$13:$N$28,$O$13:$O$28)</f>
        <v>#VALUE!</v>
      </c>
      <c r="BJ39" s="194" t="e">
        <f>SUMIFS(BJ$13:BJ$28,$N$36,$P$33,$N$13:$N$28,$O$13:$O$28)</f>
        <v>#VALUE!</v>
      </c>
      <c r="BK39" s="193" t="e">
        <f>SUMIFS(BK$13:BK$28,$N$36,$P$33,$N$13:$N$28,$O$13:$O$28)</f>
        <v>#VALUE!</v>
      </c>
      <c r="BL39"/>
      <c r="BM39"/>
      <c r="BN39" s="188" t="s">
        <v>126</v>
      </c>
      <c r="BO39" s="192" t="e">
        <f>COUNTIFS(BO$13:BO$28,"&lt;&gt;0",$N$36,$P$33,$N$13:$N$28,$O$13:$O$28)</f>
        <v>#VALUE!</v>
      </c>
      <c r="BP39" s="194" t="e">
        <f>SUMIFS(BP$13:BP$28,$N$36,$P$33,$N$13:$N$28,$O$13:$O$28)</f>
        <v>#VALUE!</v>
      </c>
      <c r="BQ39" s="193" t="e">
        <f>SUMIFS(BQ$13:BQ$28,$N$36,$P$33,$N$13:$N$28,$O$13:$O$28)</f>
        <v>#VALUE!</v>
      </c>
      <c r="BR39"/>
      <c r="BS39"/>
      <c r="BT39" s="188" t="s">
        <v>126</v>
      </c>
      <c r="BU39" s="192" t="e">
        <f>COUNTIFS(BU$13:BU$28,"&lt;&gt;0",$N$36,$P$33,$N$13:$N$28,$O$13:$O$28)</f>
        <v>#VALUE!</v>
      </c>
      <c r="BV39" s="194" t="e">
        <f>SUMIFS(BV$13:BV$28,$N$36,$P$33,$N$13:$N$28,$O$13:$O$28)</f>
        <v>#VALUE!</v>
      </c>
      <c r="BW39" s="193" t="e">
        <f>SUMIFS(BW$13:BW$28,$N$36,$P$33,$N$13:$N$28,$O$13:$O$28)</f>
        <v>#VALUE!</v>
      </c>
      <c r="BX39"/>
      <c r="BY39"/>
      <c r="BZ39" s="188" t="s">
        <v>126</v>
      </c>
      <c r="CA39" s="192" t="e">
        <f>COUNTIFS(CA$13:CA$28,"&lt;&gt;0",$N$36,$P$33,$N$13:$N$28,$O$13:$O$28)</f>
        <v>#VALUE!</v>
      </c>
      <c r="CB39" s="194" t="e">
        <f>SUMIFS(CB$13:CB$28,$N$36,$P$33,$N$13:$N$28,$O$13:$O$28)</f>
        <v>#VALUE!</v>
      </c>
      <c r="CC39" s="193" t="e">
        <f>SUMIFS(CC$13:CC$28,$N$36,$P$33,$N$13:$N$28,$O$13:$O$28)</f>
        <v>#VALUE!</v>
      </c>
      <c r="CD39"/>
      <c r="CE39"/>
      <c r="CF39" s="188" t="s">
        <v>126</v>
      </c>
      <c r="CG39" s="192" t="e">
        <f>COUNTIFS(CG$13:CG$28,"&lt;&gt;0",$N$36,$P$33,$N$13:$N$28,$O$13:$O$28)</f>
        <v>#VALUE!</v>
      </c>
      <c r="CH39" s="194" t="e">
        <f>SUMIFS(CH$13:CH$28,$N$36,$P$33,$N$13:$N$28,$O$13:$O$28)</f>
        <v>#VALUE!</v>
      </c>
      <c r="CI39" s="193" t="e">
        <f>SUMIFS(CI$13:CI$28,$N$36,$P$33,$N$13:$N$28,$O$13:$O$28)</f>
        <v>#VALUE!</v>
      </c>
      <c r="CJ39"/>
      <c r="CK39"/>
      <c r="CL39" s="188" t="s">
        <v>126</v>
      </c>
      <c r="CM39" s="192" t="e">
        <f>COUNTIFS(CM$13:CM$28,"&lt;&gt;0",$N$36,$P$33,$N$13:$N$28,$O$13:$O$28)</f>
        <v>#VALUE!</v>
      </c>
      <c r="CN39" s="194" t="e">
        <f>SUMIFS(CN$13:CN$28,$N$36,$P$33,$N$13:$N$28,$O$13:$O$28)</f>
        <v>#VALUE!</v>
      </c>
      <c r="CO39" s="193" t="e">
        <f>SUMIFS(CO$13:CO$28,$N$36,$P$33,$N$13:$N$28,$O$13:$O$28)</f>
        <v>#VALUE!</v>
      </c>
      <c r="CP39"/>
      <c r="CQ39"/>
      <c r="CR39" s="188" t="s">
        <v>126</v>
      </c>
      <c r="CS39" s="192" t="e">
        <f>COUNTIFS(CS$13:CS$28,"&lt;&gt;0",$N$36,$P$33,$N$13:$N$28,$O$13:$O$28)</f>
        <v>#VALUE!</v>
      </c>
      <c r="CT39" s="194" t="e">
        <f>SUMIFS(CT$13:CT$28,$N$36,$P$33,$N$13:$N$28,$O$13:$O$28)</f>
        <v>#VALUE!</v>
      </c>
      <c r="CU39" s="193" t="e">
        <f>SUMIFS(CU$13:CU$28,$N$36,$P$33,$N$13:$N$28,$O$13:$O$28)</f>
        <v>#VALUE!</v>
      </c>
      <c r="CV39"/>
      <c r="CW39"/>
      <c r="CX39" s="188" t="s">
        <v>126</v>
      </c>
      <c r="CY39" s="192" t="e">
        <f>COUNTIFS(CY$13:CY$28,"&lt;&gt;0",$N$36,$P$33,$N$13:$N$28,$O$13:$O$28)</f>
        <v>#VALUE!</v>
      </c>
      <c r="CZ39" s="194" t="e">
        <f>SUMIFS(CZ$13:CZ$28,$N$36,$P$33,$N$13:$N$28,$O$13:$O$28)</f>
        <v>#VALUE!</v>
      </c>
      <c r="DA39" s="193" t="e">
        <f>SUMIFS(DA$13:DA$28,$N$36,$P$33,$N$13:$N$28,$O$13:$O$28)</f>
        <v>#VALUE!</v>
      </c>
      <c r="DB39"/>
      <c r="DC39"/>
    </row>
    <row r="40" spans="1:107" ht="19.5" customHeight="1">
      <c r="A40" s="102"/>
      <c r="B40" s="99"/>
      <c r="C40" s="99"/>
      <c r="N40" s="6"/>
      <c r="AL40" s="44"/>
      <c r="AM40" s="44"/>
      <c r="AN40" s="44"/>
      <c r="AO40" s="44"/>
      <c r="AP40" s="44"/>
      <c r="AQ40" s="44"/>
      <c r="AR40" s="44"/>
      <c r="AS40" s="44"/>
      <c r="AT40" s="44"/>
      <c r="AU40" s="44"/>
      <c r="AV40" s="44"/>
      <c r="AW40" s="44"/>
      <c r="AX40" s="44"/>
      <c r="AY40" s="44"/>
      <c r="AZ40" s="44"/>
      <c r="BA40" s="44"/>
      <c r="BB40" s="188" t="s">
        <v>127</v>
      </c>
      <c r="BC40" s="192" t="e">
        <f>COUNTIFS($BC$13:$BC$28,"&lt;&gt;0",$N$36,$Q$33,$N$13:$N$28,$O$13:$O$28)</f>
        <v>#VALUE!</v>
      </c>
      <c r="BD40" s="194" t="e">
        <f>SUMIFS($BD$13:$BD$28,$N$36,$Q$33,$N$13:$N$28,$O$13:$O$28)</f>
        <v>#VALUE!</v>
      </c>
      <c r="BE40" s="193" t="e">
        <f>SUMIFS($BE$13:$BE$28,$N$36,$Q$33,$N$13:$N$28,$O$13:$O$28)</f>
        <v>#VALUE!</v>
      </c>
      <c r="BG40"/>
      <c r="BH40" s="188" t="s">
        <v>127</v>
      </c>
      <c r="BI40" s="192" t="e">
        <f>COUNTIFS(BI$13:BI$28,"&lt;&gt;0",$N$36,$Q$33,$N$13:$N$28,$O$13:$O$28)</f>
        <v>#VALUE!</v>
      </c>
      <c r="BJ40" s="194" t="e">
        <f>SUMIFS(BJ$13:BJ$28,$N$36,$Q$33,$N$13:$N$28,$O$13:$O$28)</f>
        <v>#VALUE!</v>
      </c>
      <c r="BK40" s="193" t="e">
        <f>SUMIFS(BK$13:BK$28,$N$36,$Q$33,$N$13:$N$28,$O$13:$O$28)</f>
        <v>#VALUE!</v>
      </c>
      <c r="BL40"/>
      <c r="BM40"/>
      <c r="BN40" s="188" t="s">
        <v>127</v>
      </c>
      <c r="BO40" s="192" t="e">
        <f>COUNTIFS(BO$13:BO$28,"&lt;&gt;0",$N$36,$Q$33,$N$13:$N$28,$O$13:$O$28)</f>
        <v>#VALUE!</v>
      </c>
      <c r="BP40" s="194" t="e">
        <f>SUMIFS(BP$13:BP$28,$N$36,$Q$33,$N$13:$N$28,$O$13:$O$28)</f>
        <v>#VALUE!</v>
      </c>
      <c r="BQ40" s="193" t="e">
        <f>SUMIFS(BQ$13:BQ$28,$N$36,$Q$33,$N$13:$N$28,$O$13:$O$28)</f>
        <v>#VALUE!</v>
      </c>
      <c r="BR40"/>
      <c r="BS40"/>
      <c r="BT40" s="188" t="s">
        <v>127</v>
      </c>
      <c r="BU40" s="192" t="e">
        <f>COUNTIFS(BU$13:BU$28,"&lt;&gt;0",$N$36,$Q$33,$N$13:$N$28,$O$13:$O$28)</f>
        <v>#VALUE!</v>
      </c>
      <c r="BV40" s="194" t="e">
        <f>SUMIFS(BV$13:BV$28,$N$36,$Q$33,$N$13:$N$28,$O$13:$O$28)</f>
        <v>#VALUE!</v>
      </c>
      <c r="BW40" s="193" t="e">
        <f>SUMIFS(BW$13:BW$28,$N$36,$Q$33,$N$13:$N$28,$O$13:$O$28)</f>
        <v>#VALUE!</v>
      </c>
      <c r="BX40"/>
      <c r="BY40"/>
      <c r="BZ40" s="188" t="s">
        <v>127</v>
      </c>
      <c r="CA40" s="192" t="e">
        <f>COUNTIFS(CA$13:CA$28,"&lt;&gt;0",$N$36,$Q$33,$N$13:$N$28,$O$13:$O$28)</f>
        <v>#VALUE!</v>
      </c>
      <c r="CB40" s="194" t="e">
        <f>SUMIFS(CB$13:CB$28,$N$36,$Q$33,$N$13:$N$28,$O$13:$O$28)</f>
        <v>#VALUE!</v>
      </c>
      <c r="CC40" s="193" t="e">
        <f>SUMIFS(CC$13:CC$28,$N$36,$Q$33,$N$13:$N$28,$O$13:$O$28)</f>
        <v>#VALUE!</v>
      </c>
      <c r="CD40"/>
      <c r="CE40"/>
      <c r="CF40" s="188" t="s">
        <v>127</v>
      </c>
      <c r="CG40" s="192" t="e">
        <f>COUNTIFS(CG$13:CG$28,"&lt;&gt;0",$N$36,$Q$33,$N$13:$N$28,$O$13:$O$28)</f>
        <v>#VALUE!</v>
      </c>
      <c r="CH40" s="194" t="e">
        <f>SUMIFS(CH$13:CH$28,$N$36,$Q$33,$N$13:$N$28,$O$13:$O$28)</f>
        <v>#VALUE!</v>
      </c>
      <c r="CI40" s="193" t="e">
        <f>SUMIFS(CI$13:CI$28,$N$36,$Q$33,$N$13:$N$28,$O$13:$O$28)</f>
        <v>#VALUE!</v>
      </c>
      <c r="CJ40"/>
      <c r="CK40"/>
      <c r="CL40" s="188" t="s">
        <v>127</v>
      </c>
      <c r="CM40" s="192" t="e">
        <f>COUNTIFS(CM$13:CM$28,"&lt;&gt;0",$N$36,$Q$33,$N$13:$N$28,$O$13:$O$28)</f>
        <v>#VALUE!</v>
      </c>
      <c r="CN40" s="194" t="e">
        <f>SUMIFS(CN$13:CN$28,$N$36,$Q$33,$N$13:$N$28,$O$13:$O$28)</f>
        <v>#VALUE!</v>
      </c>
      <c r="CO40" s="193" t="e">
        <f>SUMIFS(CO$13:CO$28,$N$36,$Q$33,$N$13:$N$28,$O$13:$O$28)</f>
        <v>#VALUE!</v>
      </c>
      <c r="CP40"/>
      <c r="CQ40"/>
      <c r="CR40" s="188" t="s">
        <v>127</v>
      </c>
      <c r="CS40" s="192" t="e">
        <f>COUNTIFS(CS$13:CS$28,"&lt;&gt;0",$N$36,$Q$33,$N$13:$N$28,$O$13:$O$28)</f>
        <v>#VALUE!</v>
      </c>
      <c r="CT40" s="194" t="e">
        <f>SUMIFS(CT$13:CT$28,$N$36,$Q$33,$N$13:$N$28,$O$13:$O$28)</f>
        <v>#VALUE!</v>
      </c>
      <c r="CU40" s="193" t="e">
        <f>SUMIFS(CU$13:CU$28,$N$36,$Q$33,$N$13:$N$28,$O$13:$O$28)</f>
        <v>#VALUE!</v>
      </c>
      <c r="CV40"/>
      <c r="CW40"/>
      <c r="CX40" s="188" t="s">
        <v>127</v>
      </c>
      <c r="CY40" s="192" t="e">
        <f>COUNTIFS(CY$13:CY$28,"&lt;&gt;0",$N$36,$Q$33,$N$13:$N$28,$O$13:$O$28)</f>
        <v>#VALUE!</v>
      </c>
      <c r="CZ40" s="194" t="e">
        <f>SUMIFS(CZ$13:CZ$28,$N$36,$Q$33,$N$13:$N$28,$O$13:$O$28)</f>
        <v>#VALUE!</v>
      </c>
      <c r="DA40" s="193" t="e">
        <f>SUMIFS(DA$13:DA$28,$N$36,$Q$33,$N$13:$N$28,$O$13:$O$28)</f>
        <v>#VALUE!</v>
      </c>
      <c r="DB40"/>
      <c r="DC40"/>
    </row>
    <row r="41" spans="1:107" ht="19.5" customHeight="1">
      <c r="A41" s="102"/>
      <c r="B41" s="99"/>
      <c r="C41" s="99"/>
      <c r="N41" s="6"/>
      <c r="AL41" s="44"/>
      <c r="AM41" s="44"/>
      <c r="AN41" s="44"/>
      <c r="AO41" s="44"/>
      <c r="AP41" s="44"/>
      <c r="AQ41" s="44"/>
      <c r="AR41" s="44"/>
      <c r="AS41" s="44"/>
      <c r="AT41" s="44"/>
      <c r="AU41" s="44"/>
      <c r="AV41" s="44"/>
      <c r="AW41" s="44"/>
      <c r="AX41" s="44"/>
      <c r="AY41" s="44"/>
      <c r="AZ41" s="44"/>
      <c r="BA41" s="44"/>
      <c r="BB41" s="188" t="s">
        <v>128</v>
      </c>
      <c r="BC41" s="192" t="e">
        <f>COUNTIFS($BC$13:$BC$28,"&lt;&gt;0",$N$36,$R$33,$N$13:$N$28,$O$13:$O$28)</f>
        <v>#VALUE!</v>
      </c>
      <c r="BD41" s="194" t="e">
        <f>SUMIFS($BD$13:$BD$28,$N$36,$R$33,$N$13:$N$28,$O$13:$O$28)</f>
        <v>#VALUE!</v>
      </c>
      <c r="BE41" s="193" t="e">
        <f>SUMIFS($BE$13:$BE$28,$N$36,$R$33,$N$13:$N$28,$O$13:$O$28)</f>
        <v>#VALUE!</v>
      </c>
      <c r="BG41"/>
      <c r="BH41" s="188" t="s">
        <v>128</v>
      </c>
      <c r="BI41" s="192" t="e">
        <f>COUNTIFS(BI$13:BI$28,"&lt;&gt;0",$N$36,$R$33,$N$13:$N$28,$O$13:$O$28)</f>
        <v>#VALUE!</v>
      </c>
      <c r="BJ41" s="194" t="e">
        <f>SUMIFS(BJ$13:BJ$28,$N$36,$R$33,$N$13:$N$28,$O$13:$O$28)</f>
        <v>#VALUE!</v>
      </c>
      <c r="BK41" s="193" t="e">
        <f>SUMIFS(BK$13:BK$28,$N$36,$R$33,$N$13:$N$28,$O$13:$O$28)</f>
        <v>#VALUE!</v>
      </c>
      <c r="BL41"/>
      <c r="BM41"/>
      <c r="BN41" s="188" t="s">
        <v>128</v>
      </c>
      <c r="BO41" s="192" t="e">
        <f>COUNTIFS(BO$13:BO$28,"&lt;&gt;0",$N$36,$R$33,$N$13:$N$28,$O$13:$O$28)</f>
        <v>#VALUE!</v>
      </c>
      <c r="BP41" s="194" t="e">
        <f>SUMIFS(BP$13:BP$28,$N$36,$R$33,$N$13:$N$28,$O$13:$O$28)</f>
        <v>#VALUE!</v>
      </c>
      <c r="BQ41" s="193" t="e">
        <f>SUMIFS(BQ$13:BQ$28,$N$36,$R$33,$N$13:$N$28,$O$13:$O$28)</f>
        <v>#VALUE!</v>
      </c>
      <c r="BR41"/>
      <c r="BS41"/>
      <c r="BT41" s="188" t="s">
        <v>128</v>
      </c>
      <c r="BU41" s="192" t="e">
        <f>COUNTIFS(BU$13:BU$28,"&lt;&gt;0",$N$36,$R$33,$N$13:$N$28,$O$13:$O$28)</f>
        <v>#VALUE!</v>
      </c>
      <c r="BV41" s="194" t="e">
        <f>SUMIFS(BV$13:BV$28,$N$36,$R$33,$N$13:$N$28,$O$13:$O$28)</f>
        <v>#VALUE!</v>
      </c>
      <c r="BW41" s="193" t="e">
        <f>SUMIFS(BW$13:BW$28,$N$36,$R$33,$N$13:$N$28,$O$13:$O$28)</f>
        <v>#VALUE!</v>
      </c>
      <c r="BX41"/>
      <c r="BY41"/>
      <c r="BZ41" s="188" t="s">
        <v>128</v>
      </c>
      <c r="CA41" s="192" t="e">
        <f>COUNTIFS(CA$13:CA$28,"&lt;&gt;0",$N$36,$R$33,$N$13:$N$28,$O$13:$O$28)</f>
        <v>#VALUE!</v>
      </c>
      <c r="CB41" s="194" t="e">
        <f>SUMIFS(CB$13:CB$28,$N$36,$R$33,$N$13:$N$28,$O$13:$O$28)</f>
        <v>#VALUE!</v>
      </c>
      <c r="CC41" s="193" t="e">
        <f>SUMIFS(CC$13:CC$28,$N$36,$R$33,$N$13:$N$28,$O$13:$O$28)</f>
        <v>#VALUE!</v>
      </c>
      <c r="CD41"/>
      <c r="CE41"/>
      <c r="CF41" s="188" t="s">
        <v>128</v>
      </c>
      <c r="CG41" s="192" t="e">
        <f>COUNTIFS(CG$13:CG$28,"&lt;&gt;0",$N$36,$R$33,$N$13:$N$28,$O$13:$O$28)</f>
        <v>#VALUE!</v>
      </c>
      <c r="CH41" s="194" t="e">
        <f>SUMIFS(CH$13:CH$28,$N$36,$R$33,$N$13:$N$28,$O$13:$O$28)</f>
        <v>#VALUE!</v>
      </c>
      <c r="CI41" s="193" t="e">
        <f>SUMIFS(CI$13:CI$28,$N$36,$R$33,$N$13:$N$28,$O$13:$O$28)</f>
        <v>#VALUE!</v>
      </c>
      <c r="CJ41"/>
      <c r="CK41"/>
      <c r="CL41" s="188" t="s">
        <v>128</v>
      </c>
      <c r="CM41" s="192" t="e">
        <f>COUNTIFS(CM$13:CM$28,"&lt;&gt;0",$N$36,$R$33,$N$13:$N$28,$O$13:$O$28)</f>
        <v>#VALUE!</v>
      </c>
      <c r="CN41" s="194" t="e">
        <f>SUMIFS(CN$13:CN$28,$N$36,$R$33,$N$13:$N$28,$O$13:$O$28)</f>
        <v>#VALUE!</v>
      </c>
      <c r="CO41" s="193" t="e">
        <f>SUMIFS(CO$13:CO$28,$N$36,$R$33,$N$13:$N$28,$O$13:$O$28)</f>
        <v>#VALUE!</v>
      </c>
      <c r="CP41"/>
      <c r="CQ41"/>
      <c r="CR41" s="188" t="s">
        <v>128</v>
      </c>
      <c r="CS41" s="192" t="e">
        <f>COUNTIFS(CS$13:CS$28,"&lt;&gt;0",$N$36,$R$33,$N$13:$N$28,$O$13:$O$28)</f>
        <v>#VALUE!</v>
      </c>
      <c r="CT41" s="194" t="e">
        <f>SUMIFS(CT$13:CT$28,$N$36,$R$33,$N$13:$N$28,$O$13:$O$28)</f>
        <v>#VALUE!</v>
      </c>
      <c r="CU41" s="193" t="e">
        <f>SUMIFS(CU$13:CU$28,$N$36,$R$33,$N$13:$N$28,$O$13:$O$28)</f>
        <v>#VALUE!</v>
      </c>
      <c r="CV41"/>
      <c r="CW41"/>
      <c r="CX41" s="188" t="s">
        <v>128</v>
      </c>
      <c r="CY41" s="192" t="e">
        <f>COUNTIFS(CY$13:CY$28,"&lt;&gt;0",$N$36,$R$33,$N$13:$N$28,$O$13:$O$28)</f>
        <v>#VALUE!</v>
      </c>
      <c r="CZ41" s="194" t="e">
        <f>SUMIFS(CZ$13:CZ$28,$N$36,$R$33,$N$13:$N$28,$O$13:$O$28)</f>
        <v>#VALUE!</v>
      </c>
      <c r="DA41" s="193" t="e">
        <f>SUMIFS(DA$13:DA$28,$N$36,$R$33,$N$13:$N$28,$O$13:$O$28)</f>
        <v>#VALUE!</v>
      </c>
      <c r="DB41"/>
      <c r="DC41"/>
    </row>
    <row r="42" spans="1:107" ht="19.5" customHeight="1">
      <c r="A42" s="99"/>
      <c r="B42" s="102"/>
      <c r="C42" s="99"/>
      <c r="N42" s="6"/>
      <c r="AL42" s="44"/>
      <c r="AM42" s="44"/>
      <c r="AN42" s="44"/>
      <c r="AO42" s="44"/>
      <c r="AP42" s="44"/>
      <c r="AQ42" s="44"/>
      <c r="AR42" s="44"/>
      <c r="AS42" s="44"/>
      <c r="AT42" s="44"/>
      <c r="AU42" s="44"/>
      <c r="AV42" s="44"/>
      <c r="AW42" s="44"/>
      <c r="AX42" s="44"/>
      <c r="AY42" s="44"/>
      <c r="AZ42" s="44"/>
      <c r="BA42" s="44"/>
      <c r="BB42" s="188" t="s">
        <v>129</v>
      </c>
      <c r="BC42" s="192" t="e">
        <f>COUNTIFS($BC$13:$BC$28,"&lt;&gt;0",$N$37,$O$33,$N$13:$N$28,$O$13:$O$28)</f>
        <v>#VALUE!</v>
      </c>
      <c r="BD42" s="194" t="e">
        <f>SUMIFS($BD$13:$BD$28,$N$37,$O$33,$N$13:$N$28,$O$13:$O$28)</f>
        <v>#VALUE!</v>
      </c>
      <c r="BE42" s="193" t="e">
        <f>SUMIFS($BE$13:$BE$28,$N$37,$O$33,$N$13:$N$28,$O$13:$O$28)</f>
        <v>#VALUE!</v>
      </c>
      <c r="BG42"/>
      <c r="BH42" s="188" t="s">
        <v>129</v>
      </c>
      <c r="BI42" s="192" t="e">
        <f>COUNTIFS(BI$13:BI$28,"&lt;&gt;0",$N$37,$O$33,$N$13:$N$28,$O$13:$O$28)</f>
        <v>#VALUE!</v>
      </c>
      <c r="BJ42" s="194" t="e">
        <f>SUMIFS(BJ$13:BJ$28,$N$37,$O$33,$N$13:$N$28,$O$13:$O$28)</f>
        <v>#VALUE!</v>
      </c>
      <c r="BK42" s="193" t="e">
        <f>SUMIFS(BK$13:BK$28,$N$37,$O$33,$N$13:$N$28,$O$13:$O$28)</f>
        <v>#VALUE!</v>
      </c>
      <c r="BL42"/>
      <c r="BM42"/>
      <c r="BN42" s="188" t="s">
        <v>129</v>
      </c>
      <c r="BO42" s="192" t="e">
        <f>COUNTIFS(BO$13:BO$28,"&lt;&gt;0",$N$37,$O$33,$N$13:$N$28,$O$13:$O$28)</f>
        <v>#VALUE!</v>
      </c>
      <c r="BP42" s="194" t="e">
        <f>SUMIFS(BP$13:BP$28,$N$37,$O$33,$N$13:$N$28,$O$13:$O$28)</f>
        <v>#VALUE!</v>
      </c>
      <c r="BQ42" s="193" t="e">
        <f>SUMIFS(BQ$13:BQ$28,$N$37,$O$33,$N$13:$N$28,$O$13:$O$28)</f>
        <v>#VALUE!</v>
      </c>
      <c r="BR42"/>
      <c r="BS42"/>
      <c r="BT42" s="188" t="s">
        <v>129</v>
      </c>
      <c r="BU42" s="192" t="e">
        <f>COUNTIFS(BU$13:BU$28,"&lt;&gt;0",$N$37,$O$33,$N$13:$N$28,$O$13:$O$28)</f>
        <v>#VALUE!</v>
      </c>
      <c r="BV42" s="194" t="e">
        <f>SUMIFS(BV$13:BV$28,$N$37,$O$33,$N$13:$N$28,$O$13:$O$28)</f>
        <v>#VALUE!</v>
      </c>
      <c r="BW42" s="193" t="e">
        <f>SUMIFS(BW$13:BW$28,$N$37,$O$33,$N$13:$N$28,$O$13:$O$28)</f>
        <v>#VALUE!</v>
      </c>
      <c r="BX42"/>
      <c r="BY42"/>
      <c r="BZ42" s="188" t="s">
        <v>129</v>
      </c>
      <c r="CA42" s="192" t="e">
        <f>COUNTIFS(CA$13:CA$28,"&lt;&gt;0",$N$37,$O$33,$N$13:$N$28,$O$13:$O$28)</f>
        <v>#VALUE!</v>
      </c>
      <c r="CB42" s="194" t="e">
        <f>SUMIFS(CB$13:CB$28,$N$37,$O$33,$N$13:$N$28,$O$13:$O$28)</f>
        <v>#VALUE!</v>
      </c>
      <c r="CC42" s="193" t="e">
        <f>SUMIFS(CC$13:CC$28,$N$37,$O$33,$N$13:$N$28,$O$13:$O$28)</f>
        <v>#VALUE!</v>
      </c>
      <c r="CD42"/>
      <c r="CE42"/>
      <c r="CF42" s="188" t="s">
        <v>129</v>
      </c>
      <c r="CG42" s="192" t="e">
        <f>COUNTIFS(CG$13:CG$28,"&lt;&gt;0",$N$37,$O$33,$N$13:$N$28,$O$13:$O$28)</f>
        <v>#VALUE!</v>
      </c>
      <c r="CH42" s="194" t="e">
        <f>SUMIFS(CH$13:CH$28,$N$37,$O$33,$N$13:$N$28,$O$13:$O$28)</f>
        <v>#VALUE!</v>
      </c>
      <c r="CI42" s="193" t="e">
        <f>SUMIFS(CI$13:CI$28,$N$37,$O$33,$N$13:$N$28,$O$13:$O$28)</f>
        <v>#VALUE!</v>
      </c>
      <c r="CJ42"/>
      <c r="CK42"/>
      <c r="CL42" s="188" t="s">
        <v>129</v>
      </c>
      <c r="CM42" s="192" t="e">
        <f>COUNTIFS(CM$13:CM$28,"&lt;&gt;0",$N$37,$O$33,$N$13:$N$28,$O$13:$O$28)</f>
        <v>#VALUE!</v>
      </c>
      <c r="CN42" s="194" t="e">
        <f>SUMIFS(CN$13:CN$28,$N$37,$O$33,$N$13:$N$28,$O$13:$O$28)</f>
        <v>#VALUE!</v>
      </c>
      <c r="CO42" s="193" t="e">
        <f>SUMIFS(CO$13:CO$28,$N$37,$O$33,$N$13:$N$28,$O$13:$O$28)</f>
        <v>#VALUE!</v>
      </c>
      <c r="CP42"/>
      <c r="CQ42"/>
      <c r="CR42" s="188" t="s">
        <v>129</v>
      </c>
      <c r="CS42" s="192" t="e">
        <f>COUNTIFS(CS$13:CS$28,"&lt;&gt;0",$N$37,$O$33,$N$13:$N$28,$O$13:$O$28)</f>
        <v>#VALUE!</v>
      </c>
      <c r="CT42" s="194" t="e">
        <f>SUMIFS(CT$13:CT$28,$N$37,$O$33,$N$13:$N$28,$O$13:$O$28)</f>
        <v>#VALUE!</v>
      </c>
      <c r="CU42" s="193" t="e">
        <f>SUMIFS(CU$13:CU$28,$N$37,$O$33,$N$13:$N$28,$O$13:$O$28)</f>
        <v>#VALUE!</v>
      </c>
      <c r="CV42"/>
      <c r="CW42"/>
      <c r="CX42" s="188" t="s">
        <v>129</v>
      </c>
      <c r="CY42" s="192" t="e">
        <f>COUNTIFS(CY$13:CY$28,"&lt;&gt;0",$N$37,$O$33,$N$13:$N$28,$O$13:$O$28)</f>
        <v>#VALUE!</v>
      </c>
      <c r="CZ42" s="194" t="e">
        <f>SUMIFS(CZ$13:CZ$28,$N$37,$O$33,$N$13:$N$28,$O$13:$O$28)</f>
        <v>#VALUE!</v>
      </c>
      <c r="DA42" s="193" t="e">
        <f>SUMIFS(DA$13:DA$28,$N$37,$O$33,$N$13:$N$28,$O$13:$O$28)</f>
        <v>#VALUE!</v>
      </c>
      <c r="DB42"/>
      <c r="DC42"/>
    </row>
    <row r="43" spans="1:107" ht="19.5" customHeight="1">
      <c r="N43" s="6"/>
      <c r="AL43" s="45"/>
      <c r="AM43" s="45"/>
      <c r="AN43" s="45"/>
      <c r="AO43" s="45"/>
      <c r="AP43" s="45"/>
      <c r="AQ43" s="45"/>
      <c r="AR43" s="45"/>
      <c r="AS43" s="45"/>
      <c r="AT43" s="45"/>
      <c r="AU43" s="45"/>
      <c r="AV43" s="45"/>
      <c r="AW43" s="45"/>
      <c r="AX43" s="45"/>
      <c r="AY43" s="45"/>
      <c r="AZ43" s="45"/>
      <c r="BA43" s="45"/>
      <c r="BB43" s="188" t="s">
        <v>130</v>
      </c>
      <c r="BC43" s="192" t="e">
        <f>COUNTIFS($BC$13:$BC$28,"&lt;&gt;0",$N$37,$P$33,$N$13:$N$28,$O$13:$O$28)</f>
        <v>#VALUE!</v>
      </c>
      <c r="BD43" s="194" t="e">
        <f>SUMIFS($BD$13:$BD$28,$N$37,$P$33,$N$13:$N$28,$O$13:$O$28)</f>
        <v>#VALUE!</v>
      </c>
      <c r="BE43" s="193" t="e">
        <f>SUMIFS($BE$13:$BE$28,$N$37,$P$33,$N$13:$N$28,$O$13:$O$28)</f>
        <v>#VALUE!</v>
      </c>
      <c r="BG43"/>
      <c r="BH43" s="188" t="s">
        <v>130</v>
      </c>
      <c r="BI43" s="192" t="e">
        <f>COUNTIFS(BI$13:BI$28,"&lt;&gt;0",$N$37,$P$33,$N$13:$N$28,$O$13:$O$28)</f>
        <v>#VALUE!</v>
      </c>
      <c r="BJ43" s="194" t="e">
        <f>SUMIFS(BJ$13:BJ$28,$N$37,$P$33,$N$13:$N$28,$O$13:$O$28)</f>
        <v>#VALUE!</v>
      </c>
      <c r="BK43" s="193" t="e">
        <f>SUMIFS(BK$13:BK$28,$N$37,$P$33,$N$13:$N$28,$O$13:$O$28)</f>
        <v>#VALUE!</v>
      </c>
      <c r="BL43"/>
      <c r="BM43"/>
      <c r="BN43" s="188" t="s">
        <v>130</v>
      </c>
      <c r="BO43" s="192" t="e">
        <f>COUNTIFS(BO$13:BO$28,"&lt;&gt;0",$N$37,$P$33,$N$13:$N$28,$O$13:$O$28)</f>
        <v>#VALUE!</v>
      </c>
      <c r="BP43" s="194" t="e">
        <f>SUMIFS(BP$13:BP$28,$N$37,$P$33,$N$13:$N$28,$O$13:$O$28)</f>
        <v>#VALUE!</v>
      </c>
      <c r="BQ43" s="193" t="e">
        <f>SUMIFS(BQ$13:BQ$28,$N$37,$P$33,$N$13:$N$28,$O$13:$O$28)</f>
        <v>#VALUE!</v>
      </c>
      <c r="BR43"/>
      <c r="BS43"/>
      <c r="BT43" s="188" t="s">
        <v>130</v>
      </c>
      <c r="BU43" s="192" t="e">
        <f>COUNTIFS(BU$13:BU$28,"&lt;&gt;0",$N$37,$P$33,$N$13:$N$28,$O$13:$O$28)</f>
        <v>#VALUE!</v>
      </c>
      <c r="BV43" s="194" t="e">
        <f>SUMIFS(BV$13:BV$28,$N$37,$P$33,$N$13:$N$28,$O$13:$O$28)</f>
        <v>#VALUE!</v>
      </c>
      <c r="BW43" s="193" t="e">
        <f>SUMIFS(BW$13:BW$28,$N$37,$P$33,$N$13:$N$28,$O$13:$O$28)</f>
        <v>#VALUE!</v>
      </c>
      <c r="BX43"/>
      <c r="BY43"/>
      <c r="BZ43" s="188" t="s">
        <v>130</v>
      </c>
      <c r="CA43" s="192" t="e">
        <f>COUNTIFS(CA$13:CA$28,"&lt;&gt;0",$N$37,$P$33,$N$13:$N$28,$O$13:$O$28)</f>
        <v>#VALUE!</v>
      </c>
      <c r="CB43" s="194" t="e">
        <f>SUMIFS(CB$13:CB$28,$N$37,$P$33,$N$13:$N$28,$O$13:$O$28)</f>
        <v>#VALUE!</v>
      </c>
      <c r="CC43" s="193" t="e">
        <f>SUMIFS(CC$13:CC$28,$N$37,$P$33,$N$13:$N$28,$O$13:$O$28)</f>
        <v>#VALUE!</v>
      </c>
      <c r="CD43"/>
      <c r="CE43"/>
      <c r="CF43" s="188" t="s">
        <v>130</v>
      </c>
      <c r="CG43" s="192" t="e">
        <f>COUNTIFS(CG$13:CG$28,"&lt;&gt;0",$N$37,$P$33,$N$13:$N$28,$O$13:$O$28)</f>
        <v>#VALUE!</v>
      </c>
      <c r="CH43" s="194" t="e">
        <f>SUMIFS(CH$13:CH$28,$N$37,$P$33,$N$13:$N$28,$O$13:$O$28)</f>
        <v>#VALUE!</v>
      </c>
      <c r="CI43" s="193" t="e">
        <f>SUMIFS(CI$13:CI$28,$N$37,$P$33,$N$13:$N$28,$O$13:$O$28)</f>
        <v>#VALUE!</v>
      </c>
      <c r="CJ43"/>
      <c r="CK43"/>
      <c r="CL43" s="188" t="s">
        <v>130</v>
      </c>
      <c r="CM43" s="192" t="e">
        <f>COUNTIFS(CM$13:CM$28,"&lt;&gt;0",$N$37,$P$33,$N$13:$N$28,$O$13:$O$28)</f>
        <v>#VALUE!</v>
      </c>
      <c r="CN43" s="194" t="e">
        <f>SUMIFS(CN$13:CN$28,$N$37,$P$33,$N$13:$N$28,$O$13:$O$28)</f>
        <v>#VALUE!</v>
      </c>
      <c r="CO43" s="193" t="e">
        <f>SUMIFS(CO$13:CO$28,$N$37,$P$33,$N$13:$N$28,$O$13:$O$28)</f>
        <v>#VALUE!</v>
      </c>
      <c r="CP43"/>
      <c r="CQ43"/>
      <c r="CR43" s="188" t="s">
        <v>130</v>
      </c>
      <c r="CS43" s="192" t="e">
        <f>COUNTIFS(CS$13:CS$28,"&lt;&gt;0",$N$37,$P$33,$N$13:$N$28,$O$13:$O$28)</f>
        <v>#VALUE!</v>
      </c>
      <c r="CT43" s="194" t="e">
        <f>SUMIFS(CT$13:CT$28,$N$37,$P$33,$N$13:$N$28,$O$13:$O$28)</f>
        <v>#VALUE!</v>
      </c>
      <c r="CU43" s="193" t="e">
        <f>SUMIFS(CU$13:CU$28,$N$37,$P$33,$N$13:$N$28,$O$13:$O$28)</f>
        <v>#VALUE!</v>
      </c>
      <c r="CV43"/>
      <c r="CW43"/>
      <c r="CX43" s="188" t="s">
        <v>130</v>
      </c>
      <c r="CY43" s="192" t="e">
        <f>COUNTIFS(CY$13:CY$28,"&lt;&gt;0",$N$37,$P$33,$N$13:$N$28,$O$13:$O$28)</f>
        <v>#VALUE!</v>
      </c>
      <c r="CZ43" s="194" t="e">
        <f>SUMIFS(CZ$13:CZ$28,$N$37,$P$33,$N$13:$N$28,$O$13:$O$28)</f>
        <v>#VALUE!</v>
      </c>
      <c r="DA43" s="193" t="e">
        <f>SUMIFS(DA$13:DA$28,$N$37,$P$33,$N$13:$N$28,$O$13:$O$28)</f>
        <v>#VALUE!</v>
      </c>
      <c r="DB43"/>
      <c r="DC43"/>
    </row>
    <row r="44" spans="1:107" ht="19.5" customHeight="1">
      <c r="AJ44" s="45"/>
      <c r="AK44" s="45"/>
      <c r="AL44" s="45"/>
      <c r="AM44" s="45"/>
      <c r="AN44" s="45"/>
      <c r="AO44" s="45"/>
      <c r="AP44" s="45"/>
      <c r="AQ44" s="45"/>
      <c r="AR44" s="45"/>
      <c r="AS44" s="45"/>
      <c r="AT44" s="45"/>
      <c r="AU44" s="45"/>
      <c r="AV44" s="45"/>
      <c r="AW44" s="45"/>
      <c r="AX44" s="45"/>
      <c r="AY44" s="45"/>
      <c r="AZ44" s="45"/>
      <c r="BA44" s="45"/>
      <c r="BB44" s="188" t="s">
        <v>131</v>
      </c>
      <c r="BC44" s="192" t="e">
        <f>COUNTIFS($BC$13:$BC$28,"&lt;&gt;0",$N$37,$Q$33,$N$13:$N$28,$O$13:$O$28)</f>
        <v>#VALUE!</v>
      </c>
      <c r="BD44" s="194" t="e">
        <f>SUMIFS($BD$13:$BD$28,$N$37,$Q$33,$N$13:$N$28,$O$13:$O$28)</f>
        <v>#VALUE!</v>
      </c>
      <c r="BE44" s="193" t="e">
        <f>SUMIFS($BE$13:$BE$28,$N$37,$Q$33,$N$13:$N$28,$O$13:$O$28)</f>
        <v>#VALUE!</v>
      </c>
      <c r="BG44"/>
      <c r="BH44" s="188" t="s">
        <v>131</v>
      </c>
      <c r="BI44" s="192" t="e">
        <f>COUNTIFS(BI$13:BI$28,"&lt;&gt;0",$N$37,$Q$33,$N$13:$N$28,$O$13:$O$28)</f>
        <v>#VALUE!</v>
      </c>
      <c r="BJ44" s="194" t="e">
        <f>SUMIFS(BJ$13:BJ$28,$N$37,$Q$33,$N$13:$N$28,$O$13:$O$28)</f>
        <v>#VALUE!</v>
      </c>
      <c r="BK44" s="193" t="e">
        <f>SUMIFS(BK$13:BK$28,$N$37,$Q$33,$N$13:$N$28,$O$13:$O$28)</f>
        <v>#VALUE!</v>
      </c>
      <c r="BL44"/>
      <c r="BM44"/>
      <c r="BN44" s="188" t="s">
        <v>131</v>
      </c>
      <c r="BO44" s="192" t="e">
        <f>COUNTIFS(BO$13:BO$28,"&lt;&gt;0",$N$37,$Q$33,$N$13:$N$28,$O$13:$O$28)</f>
        <v>#VALUE!</v>
      </c>
      <c r="BP44" s="194" t="e">
        <f>SUMIFS(BP$13:BP$28,$N$37,$Q$33,$N$13:$N$28,$O$13:$O$28)</f>
        <v>#VALUE!</v>
      </c>
      <c r="BQ44" s="193" t="e">
        <f>SUMIFS(BQ$13:BQ$28,$N$37,$Q$33,$N$13:$N$28,$O$13:$O$28)</f>
        <v>#VALUE!</v>
      </c>
      <c r="BR44"/>
      <c r="BS44"/>
      <c r="BT44" s="188" t="s">
        <v>131</v>
      </c>
      <c r="BU44" s="192" t="e">
        <f>COUNTIFS(BU$13:BU$28,"&lt;&gt;0",$N$37,$Q$33,$N$13:$N$28,$O$13:$O$28)</f>
        <v>#VALUE!</v>
      </c>
      <c r="BV44" s="194" t="e">
        <f>SUMIFS(BV$13:BV$28,$N$37,$Q$33,$N$13:$N$28,$O$13:$O$28)</f>
        <v>#VALUE!</v>
      </c>
      <c r="BW44" s="193" t="e">
        <f>SUMIFS(BW$13:BW$28,$N$37,$Q$33,$N$13:$N$28,$O$13:$O$28)</f>
        <v>#VALUE!</v>
      </c>
      <c r="BX44"/>
      <c r="BY44"/>
      <c r="BZ44" s="188" t="s">
        <v>131</v>
      </c>
      <c r="CA44" s="192" t="e">
        <f>COUNTIFS(CA$13:CA$28,"&lt;&gt;0",$N$37,$Q$33,$N$13:$N$28,$O$13:$O$28)</f>
        <v>#VALUE!</v>
      </c>
      <c r="CB44" s="194" t="e">
        <f>SUMIFS(CB$13:CB$28,$N$37,$Q$33,$N$13:$N$28,$O$13:$O$28)</f>
        <v>#VALUE!</v>
      </c>
      <c r="CC44" s="193" t="e">
        <f>SUMIFS(CC$13:CC$28,$N$37,$Q$33,$N$13:$N$28,$O$13:$O$28)</f>
        <v>#VALUE!</v>
      </c>
      <c r="CD44"/>
      <c r="CE44"/>
      <c r="CF44" s="188" t="s">
        <v>131</v>
      </c>
      <c r="CG44" s="192" t="e">
        <f>COUNTIFS(CG$13:CG$28,"&lt;&gt;0",$N$37,$Q$33,$N$13:$N$28,$O$13:$O$28)</f>
        <v>#VALUE!</v>
      </c>
      <c r="CH44" s="194" t="e">
        <f>SUMIFS(CH$13:CH$28,$N$37,$Q$33,$N$13:$N$28,$O$13:$O$28)</f>
        <v>#VALUE!</v>
      </c>
      <c r="CI44" s="193" t="e">
        <f>SUMIFS(CI$13:CI$28,$N$37,$Q$33,$N$13:$N$28,$O$13:$O$28)</f>
        <v>#VALUE!</v>
      </c>
      <c r="CJ44"/>
      <c r="CK44"/>
      <c r="CL44" s="188" t="s">
        <v>131</v>
      </c>
      <c r="CM44" s="192" t="e">
        <f>COUNTIFS(CM$13:CM$28,"&lt;&gt;0",$N$37,$Q$33,$N$13:$N$28,$O$13:$O$28)</f>
        <v>#VALUE!</v>
      </c>
      <c r="CN44" s="194" t="e">
        <f>SUMIFS(CN$13:CN$28,$N$37,$Q$33,$N$13:$N$28,$O$13:$O$28)</f>
        <v>#VALUE!</v>
      </c>
      <c r="CO44" s="193" t="e">
        <f>SUMIFS(CO$13:CO$28,$N$37,$Q$33,$N$13:$N$28,$O$13:$O$28)</f>
        <v>#VALUE!</v>
      </c>
      <c r="CP44"/>
      <c r="CQ44"/>
      <c r="CR44" s="188" t="s">
        <v>131</v>
      </c>
      <c r="CS44" s="192" t="e">
        <f>COUNTIFS(CS$13:CS$28,"&lt;&gt;0",$N$37,$Q$33,$N$13:$N$28,$O$13:$O$28)</f>
        <v>#VALUE!</v>
      </c>
      <c r="CT44" s="194" t="e">
        <f>SUMIFS(CT$13:CT$28,$N$37,$Q$33,$N$13:$N$28,$O$13:$O$28)</f>
        <v>#VALUE!</v>
      </c>
      <c r="CU44" s="193" t="e">
        <f>SUMIFS(CU$13:CU$28,$N$37,$Q$33,$N$13:$N$28,$O$13:$O$28)</f>
        <v>#VALUE!</v>
      </c>
      <c r="CV44"/>
      <c r="CW44"/>
      <c r="CX44" s="188" t="s">
        <v>131</v>
      </c>
      <c r="CY44" s="192" t="e">
        <f>COUNTIFS(CY$13:CY$28,"&lt;&gt;0",$N$37,$Q$33,$N$13:$N$28,$O$13:$O$28)</f>
        <v>#VALUE!</v>
      </c>
      <c r="CZ44" s="194" t="e">
        <f>SUMIFS(CZ$13:CZ$28,$N$37,$Q$33,$N$13:$N$28,$O$13:$O$28)</f>
        <v>#VALUE!</v>
      </c>
      <c r="DA44" s="193" t="e">
        <f>SUMIFS(DA$13:DA$28,$N$37,$Q$33,$N$13:$N$28,$O$13:$O$28)</f>
        <v>#VALUE!</v>
      </c>
      <c r="DB44"/>
      <c r="DC44"/>
    </row>
    <row r="45" spans="1:107" ht="19.5" customHeight="1">
      <c r="AJ45" s="45"/>
      <c r="AK45" s="45"/>
      <c r="AL45" s="45"/>
      <c r="AM45" s="45"/>
      <c r="AN45" s="45"/>
      <c r="AO45" s="45"/>
      <c r="AP45" s="45"/>
      <c r="AQ45" s="45"/>
      <c r="AR45" s="45"/>
      <c r="AS45" s="45"/>
      <c r="AT45" s="45"/>
      <c r="AU45" s="45"/>
      <c r="AV45" s="45"/>
      <c r="AW45" s="45"/>
      <c r="AX45" s="45"/>
      <c r="AY45" s="45"/>
      <c r="AZ45" s="45"/>
      <c r="BA45" s="45"/>
      <c r="BB45" s="188" t="s">
        <v>132</v>
      </c>
      <c r="BC45" s="192" t="e">
        <f>COUNTIFS($BC$13:$BC$28,"&lt;&gt;0",$N$37,$R$33,$N$13:$N$28,$O$13:$O$28)</f>
        <v>#VALUE!</v>
      </c>
      <c r="BD45" s="194" t="e">
        <f>SUMIFS($BD$13:$BD$28,$N$37,$R$33,$N$13:$N$28,$O$13:$O$28)</f>
        <v>#VALUE!</v>
      </c>
      <c r="BE45" s="193" t="e">
        <f>SUMIFS($BE$13:$BE$28,$N$37,$R$33,$N$13:$N$28,$O$13:$O$28)</f>
        <v>#VALUE!</v>
      </c>
      <c r="BG45"/>
      <c r="BH45" s="188" t="s">
        <v>132</v>
      </c>
      <c r="BI45" s="192" t="e">
        <f>COUNTIFS(BI$13:BI$28,"&lt;&gt;0",$N$37,$R$33,$N$13:$N$28,$O$13:$O$28)</f>
        <v>#VALUE!</v>
      </c>
      <c r="BJ45" s="194" t="e">
        <f>SUMIFS(BJ$13:BJ$28,$N$37,$R$33,$N$13:$N$28,$O$13:$O$28)</f>
        <v>#VALUE!</v>
      </c>
      <c r="BK45" s="193" t="e">
        <f>SUMIFS(BK$13:BK$28,$N$37,$R$33,$N$13:$N$28,$O$13:$O$28)</f>
        <v>#VALUE!</v>
      </c>
      <c r="BL45"/>
      <c r="BM45"/>
      <c r="BN45" s="188" t="s">
        <v>132</v>
      </c>
      <c r="BO45" s="192" t="e">
        <f>COUNTIFS(BO$13:BO$28,"&lt;&gt;0",$N$37,$R$33,$N$13:$N$28,$O$13:$O$28)</f>
        <v>#VALUE!</v>
      </c>
      <c r="BP45" s="194" t="e">
        <f>SUMIFS(BP$13:BP$28,$N$37,$R$33,$N$13:$N$28,$O$13:$O$28)</f>
        <v>#VALUE!</v>
      </c>
      <c r="BQ45" s="193" t="e">
        <f>SUMIFS(BQ$13:BQ$28,$N$37,$R$33,$N$13:$N$28,$O$13:$O$28)</f>
        <v>#VALUE!</v>
      </c>
      <c r="BR45"/>
      <c r="BS45"/>
      <c r="BT45" s="188" t="s">
        <v>132</v>
      </c>
      <c r="BU45" s="192" t="e">
        <f>COUNTIFS(BU$13:BU$28,"&lt;&gt;0",$N$37,$R$33,$N$13:$N$28,$O$13:$O$28)</f>
        <v>#VALUE!</v>
      </c>
      <c r="BV45" s="194" t="e">
        <f>SUMIFS(BV$13:BV$28,$N$37,$R$33,$N$13:$N$28,$O$13:$O$28)</f>
        <v>#VALUE!</v>
      </c>
      <c r="BW45" s="193" t="e">
        <f>SUMIFS(BW$13:BW$28,$N$37,$R$33,$N$13:$N$28,$O$13:$O$28)</f>
        <v>#VALUE!</v>
      </c>
      <c r="BX45"/>
      <c r="BY45"/>
      <c r="BZ45" s="188" t="s">
        <v>132</v>
      </c>
      <c r="CA45" s="192" t="e">
        <f>COUNTIFS(CA$13:CA$28,"&lt;&gt;0",$N$37,$R$33,$N$13:$N$28,$O$13:$O$28)</f>
        <v>#VALUE!</v>
      </c>
      <c r="CB45" s="194" t="e">
        <f>SUMIFS(CB$13:CB$28,$N$37,$R$33,$N$13:$N$28,$O$13:$O$28)</f>
        <v>#VALUE!</v>
      </c>
      <c r="CC45" s="193" t="e">
        <f>SUMIFS(CC$13:CC$28,$N$37,$R$33,$N$13:$N$28,$O$13:$O$28)</f>
        <v>#VALUE!</v>
      </c>
      <c r="CD45"/>
      <c r="CE45"/>
      <c r="CF45" s="188" t="s">
        <v>132</v>
      </c>
      <c r="CG45" s="192" t="e">
        <f>COUNTIFS(CG$13:CG$28,"&lt;&gt;0",$N$37,$R$33,$N$13:$N$28,$O$13:$O$28)</f>
        <v>#VALUE!</v>
      </c>
      <c r="CH45" s="194" t="e">
        <f>SUMIFS(CH$13:CH$28,$N$37,$R$33,$N$13:$N$28,$O$13:$O$28)</f>
        <v>#VALUE!</v>
      </c>
      <c r="CI45" s="193" t="e">
        <f>SUMIFS(CI$13:CI$28,$N$37,$R$33,$N$13:$N$28,$O$13:$O$28)</f>
        <v>#VALUE!</v>
      </c>
      <c r="CJ45"/>
      <c r="CK45"/>
      <c r="CL45" s="188" t="s">
        <v>132</v>
      </c>
      <c r="CM45" s="192" t="e">
        <f>COUNTIFS(CM$13:CM$28,"&lt;&gt;0",$N$37,$R$33,$N$13:$N$28,$O$13:$O$28)</f>
        <v>#VALUE!</v>
      </c>
      <c r="CN45" s="194" t="e">
        <f>SUMIFS(CN$13:CN$28,$N$37,$R$33,$N$13:$N$28,$O$13:$O$28)</f>
        <v>#VALUE!</v>
      </c>
      <c r="CO45" s="193" t="e">
        <f>SUMIFS(CO$13:CO$28,$N$37,$R$33,$N$13:$N$28,$O$13:$O$28)</f>
        <v>#VALUE!</v>
      </c>
      <c r="CP45"/>
      <c r="CQ45"/>
      <c r="CR45" s="188" t="s">
        <v>132</v>
      </c>
      <c r="CS45" s="192" t="e">
        <f>COUNTIFS(CS$13:CS$28,"&lt;&gt;0",$N$37,$R$33,$N$13:$N$28,$O$13:$O$28)</f>
        <v>#VALUE!</v>
      </c>
      <c r="CT45" s="194" t="e">
        <f>SUMIFS(CT$13:CT$28,$N$37,$R$33,$N$13:$N$28,$O$13:$O$28)</f>
        <v>#VALUE!</v>
      </c>
      <c r="CU45" s="193" t="e">
        <f>SUMIFS(CU$13:CU$28,$N$37,$R$33,$N$13:$N$28,$O$13:$O$28)</f>
        <v>#VALUE!</v>
      </c>
      <c r="CV45"/>
      <c r="CW45"/>
      <c r="CX45" s="188" t="s">
        <v>132</v>
      </c>
      <c r="CY45" s="192" t="e">
        <f>COUNTIFS(CY$13:CY$28,"&lt;&gt;0",$N$37,$R$33,$N$13:$N$28,$O$13:$O$28)</f>
        <v>#VALUE!</v>
      </c>
      <c r="CZ45" s="194" t="e">
        <f>SUMIFS(CZ$13:CZ$28,$N$37,$R$33,$N$13:$N$28,$O$13:$O$28)</f>
        <v>#VALUE!</v>
      </c>
      <c r="DA45" s="193" t="e">
        <f>SUMIFS(DA$13:DA$28,$N$37,$R$33,$N$13:$N$28,$O$13:$O$28)</f>
        <v>#VALUE!</v>
      </c>
      <c r="DB45"/>
      <c r="DC45"/>
    </row>
    <row r="46" spans="1:107" ht="19.5" customHeight="1">
      <c r="AL46" s="45"/>
      <c r="AM46" s="45"/>
      <c r="AN46" s="45"/>
      <c r="AO46" s="45"/>
      <c r="AP46" s="45"/>
      <c r="AQ46" s="45"/>
      <c r="AR46" s="45"/>
      <c r="AS46" s="45"/>
      <c r="AT46" s="45"/>
      <c r="AU46" s="45"/>
      <c r="AV46" s="45"/>
      <c r="AW46" s="45"/>
      <c r="AX46" s="45"/>
      <c r="AY46" s="45"/>
      <c r="AZ46" s="45"/>
      <c r="BA46" s="45"/>
      <c r="BB46" s="189" t="s">
        <v>133</v>
      </c>
      <c r="BC46" s="190">
        <f>COUNTIF(BD$13:BD$28,"&gt;0")</f>
        <v>0</v>
      </c>
      <c r="BD46"/>
      <c r="BE46"/>
      <c r="BG46"/>
      <c r="BH46" s="189" t="s">
        <v>133</v>
      </c>
      <c r="BI46" s="190">
        <f>COUNTIF(BJ$13:BJ$28,"&gt;0")</f>
        <v>0</v>
      </c>
      <c r="BJ46"/>
      <c r="BK46"/>
      <c r="BL46"/>
      <c r="BM46"/>
      <c r="BN46" s="189" t="s">
        <v>133</v>
      </c>
      <c r="BO46" s="190">
        <f>COUNTIF(BP$13:BP$28,"&gt;0")</f>
        <v>0</v>
      </c>
      <c r="BP46"/>
      <c r="BQ46"/>
      <c r="BR46"/>
      <c r="BS46"/>
      <c r="BT46" s="189" t="s">
        <v>133</v>
      </c>
      <c r="BU46" s="190">
        <f>COUNTIF(BV$13:BV$28,"&gt;0")</f>
        <v>0</v>
      </c>
      <c r="BV46"/>
      <c r="BW46"/>
      <c r="BX46"/>
      <c r="BY46"/>
      <c r="BZ46" s="189" t="s">
        <v>133</v>
      </c>
      <c r="CA46" s="190">
        <f>COUNTIF(CB$13:CB$28,"&gt;0")</f>
        <v>0</v>
      </c>
      <c r="CB46"/>
      <c r="CC46"/>
      <c r="CD46"/>
      <c r="CE46"/>
      <c r="CF46" s="189" t="s">
        <v>133</v>
      </c>
      <c r="CG46" s="190">
        <f>COUNTIF(CH$13:CH$28,"&gt;0")</f>
        <v>0</v>
      </c>
      <c r="CH46"/>
      <c r="CI46"/>
      <c r="CJ46"/>
      <c r="CK46"/>
      <c r="CL46" s="189" t="s">
        <v>133</v>
      </c>
      <c r="CM46" s="190">
        <f>COUNTIF(CN$13:CN$28,"&gt;0")</f>
        <v>0</v>
      </c>
      <c r="CN46"/>
      <c r="CO46"/>
      <c r="CP46"/>
      <c r="CQ46"/>
      <c r="CR46" s="189" t="s">
        <v>133</v>
      </c>
      <c r="CS46" s="190">
        <f>COUNTIF(CT$13:CT$28,"&gt;0")</f>
        <v>0</v>
      </c>
      <c r="CT46"/>
      <c r="CU46"/>
      <c r="CV46"/>
      <c r="CW46"/>
      <c r="CX46" s="189" t="s">
        <v>133</v>
      </c>
      <c r="CY46" s="190">
        <f>COUNTIF(CZ$13:CZ$28,"&gt;0")</f>
        <v>0</v>
      </c>
      <c r="CZ46"/>
      <c r="DA46"/>
      <c r="DB46"/>
      <c r="DC46"/>
    </row>
    <row r="47" spans="1:107" ht="19.5" customHeight="1">
      <c r="AL47" s="44"/>
      <c r="AM47" s="44"/>
      <c r="AN47" s="44"/>
      <c r="AO47" s="44"/>
      <c r="AP47" s="44"/>
      <c r="AQ47" s="44"/>
      <c r="AR47" s="44"/>
      <c r="AS47" s="44"/>
      <c r="AT47" s="44"/>
      <c r="AU47" s="44"/>
      <c r="AV47" s="44"/>
      <c r="AW47" s="44"/>
      <c r="AX47" s="44"/>
      <c r="AY47" s="44"/>
      <c r="AZ47" s="44"/>
      <c r="BA47" s="44"/>
      <c r="BB47" s="44"/>
      <c r="BC47"/>
      <c r="BD47"/>
      <c r="BE47"/>
      <c r="BF47"/>
      <c r="BG47"/>
      <c r="BH47" s="44"/>
      <c r="BI47"/>
      <c r="BJ47"/>
      <c r="BK47"/>
      <c r="BL47"/>
      <c r="BM47"/>
      <c r="BN47" s="44"/>
      <c r="BO47"/>
      <c r="BP47"/>
      <c r="BQ47"/>
      <c r="BR47"/>
      <c r="BS47"/>
      <c r="BT47" s="44"/>
      <c r="BU47"/>
      <c r="BV47"/>
      <c r="BW47"/>
      <c r="BX47"/>
      <c r="BY47"/>
      <c r="BZ47" s="44"/>
      <c r="CA47"/>
      <c r="CB47"/>
      <c r="CC47"/>
      <c r="CD47"/>
      <c r="CE47"/>
      <c r="CF47" s="44"/>
      <c r="CG47"/>
      <c r="CH47"/>
      <c r="CI47"/>
      <c r="CJ47"/>
      <c r="CK47"/>
      <c r="CL47" s="44"/>
      <c r="CM47"/>
      <c r="CN47"/>
      <c r="CO47"/>
      <c r="CP47"/>
      <c r="CQ47"/>
      <c r="CR47" s="44"/>
      <c r="CS47"/>
      <c r="CT47"/>
      <c r="CU47"/>
      <c r="CV47"/>
      <c r="CW47"/>
      <c r="CX47" s="44"/>
      <c r="CY47"/>
      <c r="CZ47"/>
      <c r="DA47"/>
      <c r="DB47"/>
      <c r="DC47"/>
    </row>
    <row r="48" spans="1:107" ht="19.5" customHeight="1">
      <c r="AL48" s="44"/>
      <c r="AM48" s="44"/>
      <c r="AN48" s="44"/>
      <c r="AO48" s="44"/>
      <c r="AP48" s="44"/>
      <c r="AQ48" s="44"/>
      <c r="AR48" s="44"/>
      <c r="AS48" s="44"/>
      <c r="AT48" s="44"/>
      <c r="AU48" s="44"/>
      <c r="AV48" s="44"/>
      <c r="AW48" s="44"/>
      <c r="AX48" s="44"/>
      <c r="AY48" s="44"/>
      <c r="AZ48" s="44"/>
      <c r="BA48" s="44"/>
      <c r="BB48" s="195"/>
      <c r="BC48" s="196" t="s">
        <v>134</v>
      </c>
      <c r="BD48" s="197"/>
      <c r="BE48" s="197"/>
      <c r="BF48"/>
      <c r="BG48"/>
      <c r="BH48" s="195"/>
      <c r="BI48" s="196" t="s">
        <v>134</v>
      </c>
      <c r="BJ48" s="197"/>
      <c r="BK48" s="197"/>
      <c r="BL48"/>
      <c r="BM48"/>
      <c r="BN48" s="195"/>
      <c r="BO48" s="196" t="s">
        <v>134</v>
      </c>
      <c r="BP48" s="197"/>
      <c r="BQ48" s="197"/>
      <c r="BR48"/>
      <c r="BS48"/>
      <c r="BT48" s="195"/>
      <c r="BU48" s="196" t="s">
        <v>134</v>
      </c>
      <c r="BV48" s="197"/>
      <c r="BW48" s="197"/>
      <c r="BX48"/>
      <c r="BY48"/>
      <c r="BZ48" s="195"/>
      <c r="CA48" s="196" t="s">
        <v>134</v>
      </c>
      <c r="CB48" s="197"/>
      <c r="CC48" s="197"/>
      <c r="CD48"/>
      <c r="CE48"/>
      <c r="CF48" s="195"/>
      <c r="CG48" s="196" t="s">
        <v>134</v>
      </c>
      <c r="CH48" s="197"/>
      <c r="CI48" s="197"/>
      <c r="CJ48"/>
      <c r="CK48"/>
      <c r="CL48" s="195"/>
      <c r="CM48" s="196" t="s">
        <v>134</v>
      </c>
      <c r="CN48" s="197"/>
      <c r="CO48" s="197"/>
      <c r="CP48"/>
      <c r="CQ48"/>
      <c r="CR48" s="195"/>
      <c r="CS48" s="196" t="s">
        <v>134</v>
      </c>
      <c r="CT48" s="197"/>
      <c r="CU48" s="197"/>
      <c r="CV48"/>
      <c r="CW48"/>
      <c r="CX48" s="195"/>
      <c r="CY48" s="196" t="s">
        <v>134</v>
      </c>
      <c r="CZ48" s="197"/>
      <c r="DA48" s="197"/>
      <c r="DB48"/>
      <c r="DC48"/>
    </row>
    <row r="49" spans="35:107" ht="19.5" customHeight="1">
      <c r="AL49" s="44"/>
      <c r="AM49" s="44"/>
      <c r="AN49" s="44"/>
      <c r="AO49" s="44"/>
      <c r="AP49" s="44"/>
      <c r="AQ49" s="44"/>
      <c r="AR49" s="44"/>
      <c r="AS49" s="44"/>
      <c r="AT49" s="44"/>
      <c r="AU49" s="44"/>
      <c r="AV49" s="44"/>
      <c r="AW49" s="44"/>
      <c r="AX49" s="44"/>
      <c r="AY49" s="44"/>
      <c r="AZ49" s="44"/>
      <c r="BA49" s="44"/>
      <c r="BB49" s="195"/>
      <c r="BC49" s="196" t="s">
        <v>135</v>
      </c>
      <c r="BD49" s="200" t="e">
        <f>BD30+BD34+BD38+BD42</f>
        <v>#VALUE!</v>
      </c>
      <c r="BE49" s="198"/>
      <c r="BF49"/>
      <c r="BG49"/>
      <c r="BH49" s="195"/>
      <c r="BI49" s="196" t="s">
        <v>135</v>
      </c>
      <c r="BJ49" s="200" t="e">
        <f>BJ30+BJ34+BJ38+BJ42</f>
        <v>#VALUE!</v>
      </c>
      <c r="BK49" s="198"/>
      <c r="BL49"/>
      <c r="BM49"/>
      <c r="BN49" s="195"/>
      <c r="BO49" s="196" t="s">
        <v>135</v>
      </c>
      <c r="BP49" s="200" t="e">
        <f>BP30+BP34+BP38+BP42</f>
        <v>#VALUE!</v>
      </c>
      <c r="BQ49" s="198"/>
      <c r="BR49"/>
      <c r="BS49"/>
      <c r="BT49" s="195"/>
      <c r="BU49" s="196" t="s">
        <v>135</v>
      </c>
      <c r="BV49" s="200" t="e">
        <f>BV30+BV34+BV38+BV42</f>
        <v>#VALUE!</v>
      </c>
      <c r="BW49" s="198"/>
      <c r="BX49"/>
      <c r="BY49"/>
      <c r="BZ49" s="195"/>
      <c r="CA49" s="196" t="s">
        <v>135</v>
      </c>
      <c r="CB49" s="200" t="e">
        <f>CB30+CB34+CB38+CB42</f>
        <v>#VALUE!</v>
      </c>
      <c r="CC49" s="198"/>
      <c r="CD49"/>
      <c r="CE49"/>
      <c r="CF49" s="195"/>
      <c r="CG49" s="196" t="s">
        <v>135</v>
      </c>
      <c r="CH49" s="200" t="e">
        <f>CH30+CH34+CH38+CH42</f>
        <v>#VALUE!</v>
      </c>
      <c r="CI49" s="198"/>
      <c r="CJ49"/>
      <c r="CK49"/>
      <c r="CL49" s="195"/>
      <c r="CM49" s="196" t="s">
        <v>135</v>
      </c>
      <c r="CN49" s="200" t="e">
        <f>CN30+CN34+CN38+CN42</f>
        <v>#VALUE!</v>
      </c>
      <c r="CO49" s="198"/>
      <c r="CP49"/>
      <c r="CQ49"/>
      <c r="CR49" s="195"/>
      <c r="CS49" s="196" t="s">
        <v>135</v>
      </c>
      <c r="CT49" s="200" t="e">
        <f>CT30+CT34+CT38+CT42</f>
        <v>#VALUE!</v>
      </c>
      <c r="CU49" s="198"/>
      <c r="CV49"/>
      <c r="CW49"/>
      <c r="CX49" s="195"/>
      <c r="CY49" s="196" t="s">
        <v>135</v>
      </c>
      <c r="CZ49" s="200" t="e">
        <f>CZ30+CZ34+CZ38+CZ42</f>
        <v>#VALUE!</v>
      </c>
      <c r="DA49" s="198"/>
      <c r="DB49"/>
      <c r="DC49"/>
    </row>
    <row r="50" spans="35:107" ht="19.5" customHeight="1">
      <c r="AL50" s="44"/>
      <c r="AM50" s="44"/>
      <c r="AN50" s="44"/>
      <c r="AO50" s="44"/>
      <c r="AP50" s="44"/>
      <c r="AQ50" s="44"/>
      <c r="AR50" s="44"/>
      <c r="AS50" s="44"/>
      <c r="AT50" s="44"/>
      <c r="AU50" s="44"/>
      <c r="AV50" s="44"/>
      <c r="AW50" s="44"/>
      <c r="AX50" s="44"/>
      <c r="AY50" s="44"/>
      <c r="AZ50" s="44"/>
      <c r="BA50" s="44"/>
      <c r="BB50" s="195"/>
      <c r="BC50" s="201" t="s">
        <v>64</v>
      </c>
      <c r="BD50" s="200" t="e">
        <f>BD31+BD35+BD39+BD43</f>
        <v>#VALUE!</v>
      </c>
      <c r="BE50" s="198"/>
      <c r="BF50"/>
      <c r="BG50"/>
      <c r="BH50" s="195"/>
      <c r="BI50" s="201" t="s">
        <v>64</v>
      </c>
      <c r="BJ50" s="200" t="e">
        <f>BJ31+BJ35+BJ39+BJ43</f>
        <v>#VALUE!</v>
      </c>
      <c r="BK50" s="198"/>
      <c r="BL50"/>
      <c r="BM50"/>
      <c r="BN50" s="195"/>
      <c r="BO50" s="201" t="s">
        <v>64</v>
      </c>
      <c r="BP50" s="200" t="e">
        <f>BP31+BP35+BP39+BP43</f>
        <v>#VALUE!</v>
      </c>
      <c r="BQ50" s="198"/>
      <c r="BR50"/>
      <c r="BS50"/>
      <c r="BT50" s="195"/>
      <c r="BU50" s="201" t="s">
        <v>64</v>
      </c>
      <c r="BV50" s="200" t="e">
        <f>BV31+BV35+BV39+BV43</f>
        <v>#VALUE!</v>
      </c>
      <c r="BW50" s="198"/>
      <c r="BX50"/>
      <c r="BY50"/>
      <c r="BZ50" s="195"/>
      <c r="CA50" s="201" t="s">
        <v>64</v>
      </c>
      <c r="CB50" s="200" t="e">
        <f>CB31+CB35+CB39+CB43</f>
        <v>#VALUE!</v>
      </c>
      <c r="CC50" s="198"/>
      <c r="CD50"/>
      <c r="CE50"/>
      <c r="CF50" s="195"/>
      <c r="CG50" s="201" t="s">
        <v>64</v>
      </c>
      <c r="CH50" s="200" t="e">
        <f>CH31+CH35+CH39+CH43</f>
        <v>#VALUE!</v>
      </c>
      <c r="CI50" s="198"/>
      <c r="CJ50"/>
      <c r="CK50"/>
      <c r="CL50" s="195"/>
      <c r="CM50" s="201" t="s">
        <v>64</v>
      </c>
      <c r="CN50" s="200" t="e">
        <f>CN31+CN35+CN39+CN43</f>
        <v>#VALUE!</v>
      </c>
      <c r="CO50" s="198"/>
      <c r="CP50"/>
      <c r="CQ50"/>
      <c r="CR50" s="195"/>
      <c r="CS50" s="201" t="s">
        <v>64</v>
      </c>
      <c r="CT50" s="200" t="e">
        <f>CT31+CT35+CT39+CT43</f>
        <v>#VALUE!</v>
      </c>
      <c r="CU50" s="198"/>
      <c r="CV50"/>
      <c r="CW50"/>
      <c r="CX50" s="195"/>
      <c r="CY50" s="201" t="s">
        <v>64</v>
      </c>
      <c r="CZ50" s="200" t="e">
        <f>CZ31+CZ35+CZ39+CZ43</f>
        <v>#VALUE!</v>
      </c>
      <c r="DA50" s="198"/>
      <c r="DB50"/>
      <c r="DC50"/>
    </row>
    <row r="51" spans="35:107" ht="19.5" customHeight="1">
      <c r="AL51" s="45"/>
      <c r="AM51" s="45"/>
      <c r="AN51" s="45"/>
      <c r="AO51" s="45"/>
      <c r="AP51" s="45"/>
      <c r="AQ51" s="45"/>
      <c r="AR51" s="45"/>
      <c r="AS51" s="45"/>
      <c r="AT51" s="45"/>
      <c r="AU51" s="45"/>
      <c r="AV51" s="45"/>
      <c r="AW51" s="45"/>
      <c r="AX51" s="45"/>
      <c r="AY51" s="45"/>
      <c r="AZ51" s="45"/>
      <c r="BA51" s="45"/>
      <c r="BB51" s="195"/>
      <c r="BC51" s="196" t="s">
        <v>136</v>
      </c>
      <c r="BD51" s="200" t="e">
        <f>BD32+BD36+BD40+BD44</f>
        <v>#VALUE!</v>
      </c>
      <c r="BE51" s="198"/>
      <c r="BF51"/>
      <c r="BG51"/>
      <c r="BH51" s="195"/>
      <c r="BI51" s="196" t="s">
        <v>136</v>
      </c>
      <c r="BJ51" s="200" t="e">
        <f>BJ32+BJ36+BJ40+BJ44</f>
        <v>#VALUE!</v>
      </c>
      <c r="BK51" s="198"/>
      <c r="BL51"/>
      <c r="BM51"/>
      <c r="BN51" s="195"/>
      <c r="BO51" s="196" t="s">
        <v>136</v>
      </c>
      <c r="BP51" s="200" t="e">
        <f>BP32+BP36+BP40+BP44</f>
        <v>#VALUE!</v>
      </c>
      <c r="BQ51" s="198"/>
      <c r="BR51"/>
      <c r="BS51"/>
      <c r="BT51" s="195"/>
      <c r="BU51" s="196" t="s">
        <v>136</v>
      </c>
      <c r="BV51" s="200" t="e">
        <f>BV32+BV36+BV40+BV44</f>
        <v>#VALUE!</v>
      </c>
      <c r="BW51" s="198"/>
      <c r="BX51"/>
      <c r="BY51"/>
      <c r="BZ51" s="195"/>
      <c r="CA51" s="196" t="s">
        <v>136</v>
      </c>
      <c r="CB51" s="200" t="e">
        <f>CB32+CB36+CB40+CB44</f>
        <v>#VALUE!</v>
      </c>
      <c r="CC51" s="198"/>
      <c r="CD51"/>
      <c r="CE51"/>
      <c r="CF51" s="195"/>
      <c r="CG51" s="196" t="s">
        <v>136</v>
      </c>
      <c r="CH51" s="200" t="e">
        <f>CH32+CH36+CH40+CH44</f>
        <v>#VALUE!</v>
      </c>
      <c r="CI51" s="198"/>
      <c r="CJ51"/>
      <c r="CK51"/>
      <c r="CL51" s="195"/>
      <c r="CM51" s="196" t="s">
        <v>136</v>
      </c>
      <c r="CN51" s="200" t="e">
        <f>CN32+CN36+CN40+CN44</f>
        <v>#VALUE!</v>
      </c>
      <c r="CO51" s="198"/>
      <c r="CP51"/>
      <c r="CQ51"/>
      <c r="CR51" s="195"/>
      <c r="CS51" s="196" t="s">
        <v>136</v>
      </c>
      <c r="CT51" s="200" t="e">
        <f>CT32+CT36+CT40+CT44</f>
        <v>#VALUE!</v>
      </c>
      <c r="CU51" s="198"/>
      <c r="CV51"/>
      <c r="CW51"/>
      <c r="CX51" s="195"/>
      <c r="CY51" s="196" t="s">
        <v>136</v>
      </c>
      <c r="CZ51" s="200" t="e">
        <f>CZ32+CZ36+CZ40+CZ44</f>
        <v>#VALUE!</v>
      </c>
      <c r="DA51" s="198"/>
      <c r="DB51"/>
      <c r="DC51"/>
    </row>
    <row r="52" spans="35:107" ht="19.5" customHeight="1">
      <c r="AL52" s="45"/>
      <c r="AM52" s="45"/>
      <c r="AN52" s="45"/>
      <c r="AO52" s="45"/>
      <c r="AP52" s="45"/>
      <c r="AQ52" s="45"/>
      <c r="AR52" s="45"/>
      <c r="AS52" s="45"/>
      <c r="AT52" s="45"/>
      <c r="AU52" s="45"/>
      <c r="AV52" s="45"/>
      <c r="AW52" s="45"/>
      <c r="AX52" s="45"/>
      <c r="AY52" s="45"/>
      <c r="AZ52" s="45"/>
      <c r="BA52" s="45"/>
      <c r="BB52" s="195"/>
      <c r="BC52" s="196" t="s">
        <v>137</v>
      </c>
      <c r="BD52" s="200" t="e">
        <f>BD33+BD37+BD41+BD45</f>
        <v>#VALUE!</v>
      </c>
      <c r="BE52" s="198"/>
      <c r="BF52"/>
      <c r="BG52"/>
      <c r="BH52" s="195"/>
      <c r="BI52" s="196" t="s">
        <v>137</v>
      </c>
      <c r="BJ52" s="200" t="e">
        <f>BJ33+BJ37+BJ41+BJ45</f>
        <v>#VALUE!</v>
      </c>
      <c r="BK52" s="198"/>
      <c r="BL52"/>
      <c r="BM52"/>
      <c r="BN52" s="195"/>
      <c r="BO52" s="196" t="s">
        <v>137</v>
      </c>
      <c r="BP52" s="200" t="e">
        <f>BP33+BP37+BP41+BP45</f>
        <v>#VALUE!</v>
      </c>
      <c r="BQ52" s="198"/>
      <c r="BR52"/>
      <c r="BS52"/>
      <c r="BT52" s="195"/>
      <c r="BU52" s="196" t="s">
        <v>137</v>
      </c>
      <c r="BV52" s="200" t="e">
        <f>BV33+BV37+BV41+BV45</f>
        <v>#VALUE!</v>
      </c>
      <c r="BW52" s="198"/>
      <c r="BX52"/>
      <c r="BY52"/>
      <c r="BZ52" s="195"/>
      <c r="CA52" s="196" t="s">
        <v>137</v>
      </c>
      <c r="CB52" s="200" t="e">
        <f>CB33+CB37+CB41+CB45</f>
        <v>#VALUE!</v>
      </c>
      <c r="CC52" s="198"/>
      <c r="CD52"/>
      <c r="CE52"/>
      <c r="CF52" s="195"/>
      <c r="CG52" s="196" t="s">
        <v>137</v>
      </c>
      <c r="CH52" s="200" t="e">
        <f>CH33+CH37+CH41+CH45</f>
        <v>#VALUE!</v>
      </c>
      <c r="CI52" s="198"/>
      <c r="CJ52"/>
      <c r="CK52"/>
      <c r="CL52" s="195"/>
      <c r="CM52" s="196" t="s">
        <v>137</v>
      </c>
      <c r="CN52" s="200" t="e">
        <f>CN33+CN37+CN41+CN45</f>
        <v>#VALUE!</v>
      </c>
      <c r="CO52" s="198"/>
      <c r="CP52"/>
      <c r="CQ52"/>
      <c r="CR52" s="195"/>
      <c r="CS52" s="196" t="s">
        <v>137</v>
      </c>
      <c r="CT52" s="200" t="e">
        <f>CT33+CT37+CT41+CT45</f>
        <v>#VALUE!</v>
      </c>
      <c r="CU52" s="198"/>
      <c r="CV52"/>
      <c r="CW52"/>
      <c r="CX52" s="195"/>
      <c r="CY52" s="196" t="s">
        <v>137</v>
      </c>
      <c r="CZ52" s="200" t="e">
        <f>CZ33+CZ37+CZ41+CZ45</f>
        <v>#VALUE!</v>
      </c>
      <c r="DA52" s="198"/>
      <c r="DB52"/>
      <c r="DC52"/>
    </row>
    <row r="53" spans="35:107" ht="19.5" customHeight="1">
      <c r="AL53" s="44"/>
      <c r="AM53" s="44"/>
      <c r="AN53" s="44"/>
      <c r="AO53" s="44"/>
      <c r="AP53" s="44"/>
      <c r="AQ53" s="44"/>
      <c r="AR53" s="44"/>
      <c r="AS53" s="44"/>
      <c r="AT53" s="44"/>
      <c r="AU53" s="44"/>
      <c r="AV53" s="44"/>
      <c r="AW53" s="44"/>
      <c r="AX53" s="44"/>
      <c r="AY53" s="44"/>
      <c r="AZ53" s="44"/>
      <c r="BA53" s="44"/>
      <c r="BB53" s="195"/>
      <c r="BC53" s="198"/>
      <c r="BD53" s="197"/>
      <c r="BE53" s="197"/>
      <c r="BF53"/>
      <c r="BG53"/>
      <c r="BH53" s="195"/>
      <c r="BI53" s="198"/>
      <c r="BJ53" s="197"/>
      <c r="BK53" s="197"/>
      <c r="BL53"/>
      <c r="BM53"/>
      <c r="BN53" s="195"/>
      <c r="BO53" s="198"/>
      <c r="BP53" s="197"/>
      <c r="BQ53" s="197"/>
      <c r="BR53"/>
      <c r="BS53"/>
      <c r="BT53" s="195"/>
      <c r="BU53" s="198"/>
      <c r="BV53" s="197"/>
      <c r="BW53" s="197"/>
      <c r="BX53"/>
      <c r="BY53"/>
      <c r="BZ53" s="195"/>
      <c r="CA53" s="198"/>
      <c r="CB53" s="197"/>
      <c r="CC53" s="197"/>
      <c r="CD53"/>
      <c r="CE53"/>
      <c r="CF53" s="195"/>
      <c r="CG53" s="198"/>
      <c r="CH53" s="197"/>
      <c r="CI53" s="197"/>
      <c r="CJ53"/>
      <c r="CK53"/>
      <c r="CL53" s="195"/>
      <c r="CM53" s="198"/>
      <c r="CN53" s="197"/>
      <c r="CO53" s="197"/>
      <c r="CP53"/>
      <c r="CQ53"/>
      <c r="CR53" s="195"/>
      <c r="CS53" s="198"/>
      <c r="CT53" s="197"/>
      <c r="CU53" s="197"/>
      <c r="CV53"/>
      <c r="CW53"/>
      <c r="CX53" s="195"/>
      <c r="CY53" s="198"/>
      <c r="CZ53" s="197"/>
      <c r="DA53" s="197"/>
      <c r="DB53"/>
      <c r="DC53"/>
    </row>
    <row r="54" spans="35:107" ht="19.5" customHeight="1">
      <c r="AL54" s="44"/>
      <c r="AM54" s="44"/>
      <c r="AN54" s="44"/>
      <c r="AO54" s="44"/>
      <c r="AP54" s="44"/>
      <c r="AQ54" s="44"/>
      <c r="AR54" s="44"/>
      <c r="AS54" s="44"/>
      <c r="AT54" s="44"/>
      <c r="AU54" s="44"/>
      <c r="AV54" s="44"/>
      <c r="AW54" s="44"/>
      <c r="AX54" s="44"/>
      <c r="AY54" s="44"/>
      <c r="AZ54" s="44"/>
      <c r="BA54" s="44"/>
      <c r="BB54" s="195"/>
      <c r="BC54" s="202" t="s">
        <v>138</v>
      </c>
      <c r="BD54" s="197" t="s">
        <v>139</v>
      </c>
      <c r="BE54" s="197" t="s">
        <v>140</v>
      </c>
      <c r="BF54"/>
      <c r="BG54"/>
      <c r="BH54" s="195"/>
      <c r="BI54" s="202" t="s">
        <v>138</v>
      </c>
      <c r="BJ54" s="197" t="s">
        <v>139</v>
      </c>
      <c r="BK54" s="197" t="s">
        <v>140</v>
      </c>
      <c r="BL54"/>
      <c r="BM54"/>
      <c r="BN54" s="195"/>
      <c r="BO54" s="202" t="s">
        <v>138</v>
      </c>
      <c r="BP54" s="197" t="s">
        <v>139</v>
      </c>
      <c r="BQ54" s="197" t="s">
        <v>140</v>
      </c>
      <c r="BR54"/>
      <c r="BS54"/>
      <c r="BT54" s="195"/>
      <c r="BU54" s="202" t="s">
        <v>138</v>
      </c>
      <c r="BV54" s="197" t="s">
        <v>139</v>
      </c>
      <c r="BW54" s="197" t="s">
        <v>140</v>
      </c>
      <c r="BX54"/>
      <c r="BY54"/>
      <c r="BZ54" s="195"/>
      <c r="CA54" s="202" t="s">
        <v>138</v>
      </c>
      <c r="CB54" s="197" t="s">
        <v>139</v>
      </c>
      <c r="CC54" s="197" t="s">
        <v>140</v>
      </c>
      <c r="CD54"/>
      <c r="CE54"/>
      <c r="CF54" s="195"/>
      <c r="CG54" s="202" t="s">
        <v>138</v>
      </c>
      <c r="CH54" s="197" t="s">
        <v>139</v>
      </c>
      <c r="CI54" s="197" t="s">
        <v>140</v>
      </c>
      <c r="CJ54"/>
      <c r="CK54"/>
      <c r="CL54" s="195"/>
      <c r="CM54" s="202" t="s">
        <v>138</v>
      </c>
      <c r="CN54" s="197" t="s">
        <v>139</v>
      </c>
      <c r="CO54" s="197" t="s">
        <v>140</v>
      </c>
      <c r="CP54"/>
      <c r="CQ54"/>
      <c r="CR54" s="195"/>
      <c r="CS54" s="202" t="s">
        <v>138</v>
      </c>
      <c r="CT54" s="197" t="s">
        <v>139</v>
      </c>
      <c r="CU54" s="197" t="s">
        <v>140</v>
      </c>
      <c r="CV54"/>
      <c r="CW54"/>
      <c r="CX54" s="195"/>
      <c r="CY54" s="202" t="s">
        <v>138</v>
      </c>
      <c r="CZ54" s="197" t="s">
        <v>139</v>
      </c>
      <c r="DA54" s="197" t="s">
        <v>140</v>
      </c>
      <c r="DB54"/>
      <c r="DC54"/>
    </row>
    <row r="55" spans="35:107" ht="19.5" customHeight="1">
      <c r="AL55" s="44"/>
      <c r="AM55" s="44"/>
      <c r="AN55" s="44"/>
      <c r="AO55" s="44"/>
      <c r="AP55" s="44"/>
      <c r="AQ55" s="44"/>
      <c r="AR55" s="44"/>
      <c r="AS55" s="44"/>
      <c r="AT55" s="44"/>
      <c r="AU55" s="44"/>
      <c r="AV55" s="44"/>
      <c r="AW55" s="44"/>
      <c r="AX55" s="44"/>
      <c r="AY55" s="44"/>
      <c r="AZ55" s="44"/>
      <c r="BA55" s="44"/>
      <c r="BB55" s="196" t="s">
        <v>135</v>
      </c>
      <c r="BC55" s="196" t="e">
        <f>BC30+BC34+BC38+BC42</f>
        <v>#VALUE!</v>
      </c>
      <c r="BD55" s="199">
        <f>SUMIFS(BC$13:BC$28,$O$13:$O$28,$O$33)</f>
        <v>0</v>
      </c>
      <c r="BE55" s="200" t="e">
        <f>BE30+BE34+BE38+BE42</f>
        <v>#VALUE!</v>
      </c>
      <c r="BF55"/>
      <c r="BG55"/>
      <c r="BH55" s="196" t="s">
        <v>135</v>
      </c>
      <c r="BI55" s="196" t="e">
        <f>BI30+BI34+BI38+BI42</f>
        <v>#VALUE!</v>
      </c>
      <c r="BJ55" s="199">
        <f>SUMIFS(BI$13:BI$28,$O$13:$O$28,$O$33)</f>
        <v>0</v>
      </c>
      <c r="BK55" s="200" t="e">
        <f>BK30+BK34+BK38+BK42</f>
        <v>#VALUE!</v>
      </c>
      <c r="BL55"/>
      <c r="BM55"/>
      <c r="BN55" s="196" t="s">
        <v>135</v>
      </c>
      <c r="BO55" s="196" t="e">
        <f>BO30+BO34+BO38+BO42</f>
        <v>#VALUE!</v>
      </c>
      <c r="BP55" s="199">
        <f>SUMIFS(BO$13:BO$28,$O$13:$O$28,$O$33)</f>
        <v>0</v>
      </c>
      <c r="BQ55" s="200" t="e">
        <f>BQ30+BQ34+BQ38+BQ42</f>
        <v>#VALUE!</v>
      </c>
      <c r="BR55"/>
      <c r="BS55"/>
      <c r="BT55" s="196" t="s">
        <v>135</v>
      </c>
      <c r="BU55" s="196" t="e">
        <f>BU30+BU34+BU38+BU42</f>
        <v>#VALUE!</v>
      </c>
      <c r="BV55" s="199">
        <f>SUMIFS(BU$13:BU$28,$O$13:$O$28,$O$33)</f>
        <v>0</v>
      </c>
      <c r="BW55" s="200" t="e">
        <f>BW30+BW34+BW38+BW42</f>
        <v>#VALUE!</v>
      </c>
      <c r="BX55"/>
      <c r="BY55"/>
      <c r="BZ55" s="196" t="s">
        <v>135</v>
      </c>
      <c r="CA55" s="196" t="e">
        <f>CA30+CA34+CA38+CA42</f>
        <v>#VALUE!</v>
      </c>
      <c r="CB55" s="199">
        <f>SUMIFS(CA$13:CA$28,$O$13:$O$28,$O$33)</f>
        <v>0</v>
      </c>
      <c r="CC55" s="200" t="e">
        <f>CC30+CC34+CC38+CC42</f>
        <v>#VALUE!</v>
      </c>
      <c r="CD55"/>
      <c r="CE55"/>
      <c r="CF55" s="196" t="s">
        <v>135</v>
      </c>
      <c r="CG55" s="196" t="e">
        <f>CG30+CG34+CG38+CG42</f>
        <v>#VALUE!</v>
      </c>
      <c r="CH55" s="199">
        <f>SUMIFS(CG$13:CG$28,$O$13:$O$28,$O$33)</f>
        <v>0</v>
      </c>
      <c r="CI55" s="200" t="e">
        <f>CI30+CI34+CI38+CI42</f>
        <v>#VALUE!</v>
      </c>
      <c r="CJ55"/>
      <c r="CK55"/>
      <c r="CL55" s="196" t="s">
        <v>135</v>
      </c>
      <c r="CM55" s="196" t="e">
        <f>CM30+CM34+CM38+CM42</f>
        <v>#VALUE!</v>
      </c>
      <c r="CN55" s="199">
        <f>SUMIFS(CM$13:CM$28,$O$13:$O$28,$O$33)</f>
        <v>0</v>
      </c>
      <c r="CO55" s="200" t="e">
        <f>CO30+CO34+CO38+CO42</f>
        <v>#VALUE!</v>
      </c>
      <c r="CP55"/>
      <c r="CQ55"/>
      <c r="CR55" s="196" t="s">
        <v>135</v>
      </c>
      <c r="CS55" s="196" t="e">
        <f>CS30+CS34+CS38+CS42</f>
        <v>#VALUE!</v>
      </c>
      <c r="CT55" s="199">
        <f>SUMIFS(CS$13:CS$28,$O$13:$O$28,$O$33)</f>
        <v>0</v>
      </c>
      <c r="CU55" s="200" t="e">
        <f>CU30+CU34+CU38+CU42</f>
        <v>#VALUE!</v>
      </c>
      <c r="CV55"/>
      <c r="CW55"/>
      <c r="CX55" s="196" t="s">
        <v>135</v>
      </c>
      <c r="CY55" s="196" t="e">
        <f>CY30+CY34+CY38+CY42</f>
        <v>#VALUE!</v>
      </c>
      <c r="CZ55" s="199">
        <f>SUMIFS(CY$13:CY$28,$O$13:$O$28,$O$33)</f>
        <v>0</v>
      </c>
      <c r="DA55" s="200" t="e">
        <f>DA30+DA34+DA38+DA42</f>
        <v>#VALUE!</v>
      </c>
      <c r="DB55"/>
      <c r="DC55"/>
    </row>
    <row r="56" spans="35:107" ht="19.5" customHeight="1">
      <c r="AL56" s="44"/>
      <c r="AM56" s="44"/>
      <c r="AN56" s="44"/>
      <c r="AO56" s="44"/>
      <c r="AP56" s="44"/>
      <c r="AQ56" s="44"/>
      <c r="AR56" s="44"/>
      <c r="AS56" s="44"/>
      <c r="AT56" s="44"/>
      <c r="AU56" s="44"/>
      <c r="AV56" s="44"/>
      <c r="AW56" s="44"/>
      <c r="AX56" s="44"/>
      <c r="AY56" s="44"/>
      <c r="AZ56" s="44"/>
      <c r="BA56" s="44"/>
      <c r="BB56" s="201" t="s">
        <v>64</v>
      </c>
      <c r="BC56" s="196" t="e">
        <f t="shared" ref="BC56:BC58" si="102">BC31+BC35+BC39+BC43</f>
        <v>#VALUE!</v>
      </c>
      <c r="BD56" s="199">
        <f>SUMIFS(BC$13:BC$28,$O$13:$O$28,$P$33)</f>
        <v>0</v>
      </c>
      <c r="BE56" s="200" t="e">
        <f>BE31+BE35+BE39+BE43</f>
        <v>#VALUE!</v>
      </c>
      <c r="BF56"/>
      <c r="BG56"/>
      <c r="BH56" s="201" t="s">
        <v>64</v>
      </c>
      <c r="BI56" s="196" t="e">
        <f t="shared" ref="BI56" si="103">BI31+BI35+BI39+BI43</f>
        <v>#VALUE!</v>
      </c>
      <c r="BJ56" s="199">
        <f>SUMIFS(BI$13:BI$28,$O$13:$O$28,$P$33)</f>
        <v>0</v>
      </c>
      <c r="BK56" s="200" t="e">
        <f>BK31+BK35+BK39+BK43</f>
        <v>#VALUE!</v>
      </c>
      <c r="BL56"/>
      <c r="BM56"/>
      <c r="BN56" s="201" t="s">
        <v>64</v>
      </c>
      <c r="BO56" s="196" t="e">
        <f t="shared" ref="BO56" si="104">BO31+BO35+BO39+BO43</f>
        <v>#VALUE!</v>
      </c>
      <c r="BP56" s="199">
        <f>SUMIFS(BO$13:BO$28,$O$13:$O$28,$P$33)</f>
        <v>0</v>
      </c>
      <c r="BQ56" s="200" t="e">
        <f>BQ31+BQ35+BQ39+BQ43</f>
        <v>#VALUE!</v>
      </c>
      <c r="BR56"/>
      <c r="BS56"/>
      <c r="BT56" s="201" t="s">
        <v>64</v>
      </c>
      <c r="BU56" s="196" t="e">
        <f t="shared" ref="BU56" si="105">BU31+BU35+BU39+BU43</f>
        <v>#VALUE!</v>
      </c>
      <c r="BV56" s="199">
        <f>SUMIFS(BU$13:BU$28,$O$13:$O$28,$P$33)</f>
        <v>0</v>
      </c>
      <c r="BW56" s="200" t="e">
        <f>BW31+BW35+BW39+BW43</f>
        <v>#VALUE!</v>
      </c>
      <c r="BX56"/>
      <c r="BY56"/>
      <c r="BZ56" s="201" t="s">
        <v>64</v>
      </c>
      <c r="CA56" s="196" t="e">
        <f t="shared" ref="CA56" si="106">CA31+CA35+CA39+CA43</f>
        <v>#VALUE!</v>
      </c>
      <c r="CB56" s="199">
        <f>SUMIFS(CA$13:CA$28,$O$13:$O$28,$P$33)</f>
        <v>0</v>
      </c>
      <c r="CC56" s="200" t="e">
        <f>CC31+CC35+CC39+CC43</f>
        <v>#VALUE!</v>
      </c>
      <c r="CD56"/>
      <c r="CE56"/>
      <c r="CF56" s="201" t="s">
        <v>64</v>
      </c>
      <c r="CG56" s="196" t="e">
        <f t="shared" ref="CG56" si="107">CG31+CG35+CG39+CG43</f>
        <v>#VALUE!</v>
      </c>
      <c r="CH56" s="199">
        <f>SUMIFS(CG$13:CG$28,$O$13:$O$28,$P$33)</f>
        <v>0</v>
      </c>
      <c r="CI56" s="200" t="e">
        <f>CI31+CI35+CI39+CI43</f>
        <v>#VALUE!</v>
      </c>
      <c r="CJ56"/>
      <c r="CK56"/>
      <c r="CL56" s="201" t="s">
        <v>64</v>
      </c>
      <c r="CM56" s="196" t="e">
        <f t="shared" ref="CM56" si="108">CM31+CM35+CM39+CM43</f>
        <v>#VALUE!</v>
      </c>
      <c r="CN56" s="199">
        <f>SUMIFS(CM$13:CM$28,$O$13:$O$28,$P$33)</f>
        <v>0</v>
      </c>
      <c r="CO56" s="200" t="e">
        <f>CO31+CO35+CO39+CO43</f>
        <v>#VALUE!</v>
      </c>
      <c r="CP56"/>
      <c r="CQ56"/>
      <c r="CR56" s="201" t="s">
        <v>64</v>
      </c>
      <c r="CS56" s="196" t="e">
        <f t="shared" ref="CS56" si="109">CS31+CS35+CS39+CS43</f>
        <v>#VALUE!</v>
      </c>
      <c r="CT56" s="199">
        <f>SUMIFS(CS$13:CS$28,$O$13:$O$28,$P$33)</f>
        <v>0</v>
      </c>
      <c r="CU56" s="200" t="e">
        <f>CU31+CU35+CU39+CU43</f>
        <v>#VALUE!</v>
      </c>
      <c r="CV56"/>
      <c r="CW56"/>
      <c r="CX56" s="201" t="s">
        <v>64</v>
      </c>
      <c r="CY56" s="196" t="e">
        <f t="shared" ref="CY56" si="110">CY31+CY35+CY39+CY43</f>
        <v>#VALUE!</v>
      </c>
      <c r="CZ56" s="199">
        <f>SUMIFS(CY$13:CY$28,$O$13:$O$28,$P$33)</f>
        <v>0</v>
      </c>
      <c r="DA56" s="200" t="e">
        <f>DA31+DA35+DA39+DA43</f>
        <v>#VALUE!</v>
      </c>
      <c r="DB56"/>
      <c r="DC56"/>
    </row>
    <row r="57" spans="35:107" ht="19.5" customHeight="1">
      <c r="AL57" s="45"/>
      <c r="AM57" s="45"/>
      <c r="AN57" s="45"/>
      <c r="AO57" s="45"/>
      <c r="AP57" s="45"/>
      <c r="AQ57" s="45"/>
      <c r="AR57" s="45"/>
      <c r="AS57" s="45"/>
      <c r="AT57" s="45"/>
      <c r="AU57" s="45"/>
      <c r="AV57" s="45"/>
      <c r="AW57" s="45"/>
      <c r="AX57" s="45"/>
      <c r="AY57" s="45"/>
      <c r="AZ57" s="45"/>
      <c r="BA57" s="45"/>
      <c r="BB57" s="196" t="s">
        <v>136</v>
      </c>
      <c r="BC57" s="196" t="e">
        <f t="shared" si="102"/>
        <v>#VALUE!</v>
      </c>
      <c r="BD57" s="199">
        <f>SUMIFS(BC$13:BC$28,$O$13:$O$28,$Q$33)</f>
        <v>0</v>
      </c>
      <c r="BE57" s="200" t="e">
        <f>BE32+BE36+BE40+BE44</f>
        <v>#VALUE!</v>
      </c>
      <c r="BF57"/>
      <c r="BG57"/>
      <c r="BH57" s="196" t="s">
        <v>136</v>
      </c>
      <c r="BI57" s="196" t="e">
        <f t="shared" ref="BI57" si="111">BI32+BI36+BI40+BI44</f>
        <v>#VALUE!</v>
      </c>
      <c r="BJ57" s="199">
        <f>SUMIFS(BI$13:BI$28,$O$13:$O$28,$Q$33)</f>
        <v>0</v>
      </c>
      <c r="BK57" s="200" t="e">
        <f>BK32+BK36+BK40+BK44</f>
        <v>#VALUE!</v>
      </c>
      <c r="BL57"/>
      <c r="BM57"/>
      <c r="BN57" s="196" t="s">
        <v>136</v>
      </c>
      <c r="BO57" s="196" t="e">
        <f t="shared" ref="BO57" si="112">BO32+BO36+BO40+BO44</f>
        <v>#VALUE!</v>
      </c>
      <c r="BP57" s="199">
        <f>SUMIFS(BO$13:BO$28,$O$13:$O$28,$Q$33)</f>
        <v>0</v>
      </c>
      <c r="BQ57" s="200" t="e">
        <f>BQ32+BQ36+BQ40+BQ44</f>
        <v>#VALUE!</v>
      </c>
      <c r="BR57"/>
      <c r="BS57"/>
      <c r="BT57" s="196" t="s">
        <v>136</v>
      </c>
      <c r="BU57" s="196" t="e">
        <f t="shared" ref="BU57" si="113">BU32+BU36+BU40+BU44</f>
        <v>#VALUE!</v>
      </c>
      <c r="BV57" s="199">
        <f>SUMIFS(BU$13:BU$28,$O$13:$O$28,$Q$33)</f>
        <v>0</v>
      </c>
      <c r="BW57" s="200" t="e">
        <f>BW32+BW36+BW40+BW44</f>
        <v>#VALUE!</v>
      </c>
      <c r="BX57"/>
      <c r="BY57"/>
      <c r="BZ57" s="196" t="s">
        <v>136</v>
      </c>
      <c r="CA57" s="196" t="e">
        <f t="shared" ref="CA57" si="114">CA32+CA36+CA40+CA44</f>
        <v>#VALUE!</v>
      </c>
      <c r="CB57" s="199">
        <f>SUMIFS(CA$13:CA$28,$O$13:$O$28,$Q$33)</f>
        <v>0</v>
      </c>
      <c r="CC57" s="200" t="e">
        <f>CC32+CC36+CC40+CC44</f>
        <v>#VALUE!</v>
      </c>
      <c r="CD57"/>
      <c r="CE57"/>
      <c r="CF57" s="196" t="s">
        <v>136</v>
      </c>
      <c r="CG57" s="196" t="e">
        <f t="shared" ref="CG57" si="115">CG32+CG36+CG40+CG44</f>
        <v>#VALUE!</v>
      </c>
      <c r="CH57" s="199">
        <f>SUMIFS(CG$13:CG$28,$O$13:$O$28,$Q$33)</f>
        <v>0</v>
      </c>
      <c r="CI57" s="200" t="e">
        <f>CI32+CI36+CI40+CI44</f>
        <v>#VALUE!</v>
      </c>
      <c r="CJ57"/>
      <c r="CK57"/>
      <c r="CL57" s="196" t="s">
        <v>136</v>
      </c>
      <c r="CM57" s="196" t="e">
        <f t="shared" ref="CM57" si="116">CM32+CM36+CM40+CM44</f>
        <v>#VALUE!</v>
      </c>
      <c r="CN57" s="199">
        <f>SUMIFS(CM$13:CM$28,$O$13:$O$28,$Q$33)</f>
        <v>0</v>
      </c>
      <c r="CO57" s="200" t="e">
        <f>CO32+CO36+CO40+CO44</f>
        <v>#VALUE!</v>
      </c>
      <c r="CP57"/>
      <c r="CQ57"/>
      <c r="CR57" s="196" t="s">
        <v>136</v>
      </c>
      <c r="CS57" s="196" t="e">
        <f t="shared" ref="CS57" si="117">CS32+CS36+CS40+CS44</f>
        <v>#VALUE!</v>
      </c>
      <c r="CT57" s="199">
        <f>SUMIFS(CS$13:CS$28,$O$13:$O$28,$Q$33)</f>
        <v>0</v>
      </c>
      <c r="CU57" s="200" t="e">
        <f>CU32+CU36+CU40+CU44</f>
        <v>#VALUE!</v>
      </c>
      <c r="CV57"/>
      <c r="CW57"/>
      <c r="CX57" s="196" t="s">
        <v>136</v>
      </c>
      <c r="CY57" s="196" t="e">
        <f t="shared" ref="CY57" si="118">CY32+CY36+CY40+CY44</f>
        <v>#VALUE!</v>
      </c>
      <c r="CZ57" s="199">
        <f>SUMIFS(CY$13:CY$28,$O$13:$O$28,$Q$33)</f>
        <v>0</v>
      </c>
      <c r="DA57" s="200" t="e">
        <f>DA32+DA36+DA40+DA44</f>
        <v>#VALUE!</v>
      </c>
      <c r="DB57"/>
      <c r="DC57"/>
    </row>
    <row r="58" spans="35:107" ht="19.5" customHeight="1">
      <c r="AL58" s="45"/>
      <c r="AM58" s="45"/>
      <c r="AN58" s="45"/>
      <c r="AO58" s="45"/>
      <c r="AP58" s="45"/>
      <c r="AQ58" s="45"/>
      <c r="AR58" s="45"/>
      <c r="AS58" s="45"/>
      <c r="AT58" s="45"/>
      <c r="AU58" s="45"/>
      <c r="AV58" s="45"/>
      <c r="AW58" s="45"/>
      <c r="AX58" s="45"/>
      <c r="AY58" s="45"/>
      <c r="AZ58" s="45"/>
      <c r="BA58" s="45"/>
      <c r="BB58" s="196" t="s">
        <v>137</v>
      </c>
      <c r="BC58" s="196" t="e">
        <f t="shared" si="102"/>
        <v>#VALUE!</v>
      </c>
      <c r="BD58" s="199">
        <f>SUMIFS(BC$13:BC$28,$O$13:$O$28,$R$33)</f>
        <v>0</v>
      </c>
      <c r="BE58" s="200" t="e">
        <f>BE33+BE37+BE41+BE45</f>
        <v>#VALUE!</v>
      </c>
      <c r="BF58"/>
      <c r="BG58"/>
      <c r="BH58" s="196" t="s">
        <v>137</v>
      </c>
      <c r="BI58" s="196" t="e">
        <f t="shared" ref="BI58" si="119">BI33+BI37+BI41+BI45</f>
        <v>#VALUE!</v>
      </c>
      <c r="BJ58" s="199">
        <f>SUMIFS(BI$13:BI$28,$O$13:$O$28,$R$33)</f>
        <v>0</v>
      </c>
      <c r="BK58" s="200" t="e">
        <f>BK33+BK37+BK41+BK45</f>
        <v>#VALUE!</v>
      </c>
      <c r="BL58"/>
      <c r="BM58"/>
      <c r="BN58" s="196" t="s">
        <v>137</v>
      </c>
      <c r="BO58" s="196" t="e">
        <f t="shared" ref="BO58" si="120">BO33+BO37+BO41+BO45</f>
        <v>#VALUE!</v>
      </c>
      <c r="BP58" s="199">
        <f>SUMIFS(BO$13:BO$28,$O$13:$O$28,$R$33)</f>
        <v>0</v>
      </c>
      <c r="BQ58" s="200" t="e">
        <f>BQ33+BQ37+BQ41+BQ45</f>
        <v>#VALUE!</v>
      </c>
      <c r="BR58"/>
      <c r="BS58"/>
      <c r="BT58" s="196" t="s">
        <v>137</v>
      </c>
      <c r="BU58" s="196" t="e">
        <f t="shared" ref="BU58" si="121">BU33+BU37+BU41+BU45</f>
        <v>#VALUE!</v>
      </c>
      <c r="BV58" s="199">
        <f>SUMIFS(BU$13:BU$28,$O$13:$O$28,$R$33)</f>
        <v>0</v>
      </c>
      <c r="BW58" s="200" t="e">
        <f>BW33+BW37+BW41+BW45</f>
        <v>#VALUE!</v>
      </c>
      <c r="BX58"/>
      <c r="BY58"/>
      <c r="BZ58" s="196" t="s">
        <v>137</v>
      </c>
      <c r="CA58" s="196" t="e">
        <f t="shared" ref="CA58" si="122">CA33+CA37+CA41+CA45</f>
        <v>#VALUE!</v>
      </c>
      <c r="CB58" s="199">
        <f>SUMIFS(CA$13:CA$28,$O$13:$O$28,$R$33)</f>
        <v>0</v>
      </c>
      <c r="CC58" s="200" t="e">
        <f>CC33+CC37+CC41+CC45</f>
        <v>#VALUE!</v>
      </c>
      <c r="CD58"/>
      <c r="CE58"/>
      <c r="CF58" s="196" t="s">
        <v>137</v>
      </c>
      <c r="CG58" s="196" t="e">
        <f t="shared" ref="CG58" si="123">CG33+CG37+CG41+CG45</f>
        <v>#VALUE!</v>
      </c>
      <c r="CH58" s="199">
        <f>SUMIFS(CG$13:CG$28,$O$13:$O$28,$R$33)</f>
        <v>0</v>
      </c>
      <c r="CI58" s="200" t="e">
        <f>CI33+CI37+CI41+CI45</f>
        <v>#VALUE!</v>
      </c>
      <c r="CJ58"/>
      <c r="CK58"/>
      <c r="CL58" s="196" t="s">
        <v>137</v>
      </c>
      <c r="CM58" s="196" t="e">
        <f t="shared" ref="CM58" si="124">CM33+CM37+CM41+CM45</f>
        <v>#VALUE!</v>
      </c>
      <c r="CN58" s="199">
        <f>SUMIFS(CM$13:CM$28,$O$13:$O$28,$R$33)</f>
        <v>0</v>
      </c>
      <c r="CO58" s="200" t="e">
        <f>CO33+CO37+CO41+CO45</f>
        <v>#VALUE!</v>
      </c>
      <c r="CP58"/>
      <c r="CQ58"/>
      <c r="CR58" s="196" t="s">
        <v>137</v>
      </c>
      <c r="CS58" s="196" t="e">
        <f t="shared" ref="CS58" si="125">CS33+CS37+CS41+CS45</f>
        <v>#VALUE!</v>
      </c>
      <c r="CT58" s="199">
        <f>SUMIFS(CS$13:CS$28,$O$13:$O$28,$R$33)</f>
        <v>0</v>
      </c>
      <c r="CU58" s="200" t="e">
        <f>CU33+CU37+CU41+CU45</f>
        <v>#VALUE!</v>
      </c>
      <c r="CV58"/>
      <c r="CW58"/>
      <c r="CX58" s="196" t="s">
        <v>137</v>
      </c>
      <c r="CY58" s="196" t="e">
        <f t="shared" ref="CY58" si="126">CY33+CY37+CY41+CY45</f>
        <v>#VALUE!</v>
      </c>
      <c r="CZ58" s="199">
        <f>SUMIFS(CY$13:CY$28,$O$13:$O$28,$R$33)</f>
        <v>0</v>
      </c>
      <c r="DA58" s="200" t="e">
        <f>DA33+DA37+DA41+DA45</f>
        <v>#VALUE!</v>
      </c>
      <c r="DB58"/>
      <c r="DC58"/>
    </row>
    <row r="59" spans="35:107" ht="19.5" customHeight="1">
      <c r="AI59" s="43"/>
      <c r="AJ59" s="43"/>
      <c r="AK59" s="43"/>
      <c r="AL59" s="43"/>
      <c r="AM59" s="43"/>
      <c r="AN59" s="43"/>
      <c r="AO59" s="43"/>
      <c r="AP59" s="43"/>
      <c r="AQ59" s="43"/>
      <c r="AR59" s="43"/>
      <c r="AS59" s="43"/>
      <c r="AT59" s="43"/>
      <c r="AU59" s="43"/>
      <c r="AV59" s="43"/>
      <c r="AW59" s="43"/>
      <c r="AX59" s="43"/>
      <c r="AY59" s="43"/>
      <c r="AZ59" s="43"/>
      <c r="BA59" s="43"/>
      <c r="BB59" s="43"/>
      <c r="BC59"/>
      <c r="BD59"/>
      <c r="BE59"/>
      <c r="BF59"/>
      <c r="BG59"/>
      <c r="BH59" s="127"/>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row>
    <row r="60" spans="35:107" ht="19.5" customHeight="1">
      <c r="AL60" s="43"/>
      <c r="AM60" s="43"/>
      <c r="AN60" s="43"/>
      <c r="AO60" s="43"/>
      <c r="AP60" s="43"/>
      <c r="AQ60" s="43"/>
      <c r="AR60" s="43"/>
      <c r="AS60" s="43"/>
      <c r="AT60" s="43"/>
      <c r="AU60" s="43"/>
      <c r="AV60" s="43"/>
      <c r="AW60" s="43"/>
      <c r="AX60" s="43"/>
      <c r="AY60" s="43"/>
      <c r="AZ60" s="43"/>
      <c r="BA60" s="43"/>
      <c r="BC60"/>
      <c r="BD60"/>
      <c r="BE60"/>
      <c r="BF60"/>
      <c r="BG60"/>
      <c r="BH60" s="127"/>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row>
    <row r="61" spans="35:107" ht="19.5" customHeight="1">
      <c r="BC61"/>
      <c r="BD61"/>
      <c r="BE61"/>
      <c r="BF61"/>
      <c r="BG61"/>
      <c r="BH61" s="127"/>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row>
    <row r="62" spans="35:107" ht="19.5" customHeight="1">
      <c r="BC62"/>
      <c r="BD62"/>
      <c r="BE62"/>
      <c r="BF62"/>
      <c r="BG62"/>
      <c r="BH62" s="127"/>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row>
    <row r="63" spans="35:107" ht="19.5" customHeight="1">
      <c r="BC63"/>
      <c r="BD63"/>
      <c r="BE63"/>
      <c r="BF63"/>
      <c r="BG63"/>
      <c r="BH63" s="127"/>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row>
    <row r="64" spans="35:107" ht="19.5" customHeight="1">
      <c r="BC64"/>
      <c r="BD64"/>
      <c r="BE64"/>
      <c r="BF64"/>
      <c r="BG64"/>
      <c r="BH64" s="127"/>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row>
    <row r="65" spans="55:107" ht="19.5" customHeight="1">
      <c r="BC65"/>
      <c r="BD65"/>
      <c r="BE65"/>
      <c r="BF65"/>
      <c r="BG65"/>
      <c r="BH65" s="127"/>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row>
    <row r="66" spans="55:107" ht="19.5" customHeight="1">
      <c r="BC66"/>
      <c r="BD66"/>
      <c r="BE66"/>
      <c r="BF66"/>
      <c r="BG66"/>
      <c r="BH66" s="127"/>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row>
    <row r="67" spans="55:107" ht="19.5" customHeight="1">
      <c r="BC67"/>
      <c r="BD67"/>
      <c r="BE67"/>
      <c r="BF67"/>
      <c r="BG67"/>
      <c r="BH67" s="12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row>
  </sheetData>
  <autoFilter ref="A12:CZ30"/>
  <mergeCells count="127">
    <mergeCell ref="AW10:AZ10"/>
    <mergeCell ref="AW11:AZ11"/>
    <mergeCell ref="AT11:AV11"/>
    <mergeCell ref="AR11:AS11"/>
    <mergeCell ref="M9:M12"/>
    <mergeCell ref="Z30:AE30"/>
    <mergeCell ref="AF9:AI10"/>
    <mergeCell ref="AJ9:AL10"/>
    <mergeCell ref="AB11:AB12"/>
    <mergeCell ref="AC11:AC12"/>
    <mergeCell ref="Z9:AE10"/>
    <mergeCell ref="Z13:Z14"/>
    <mergeCell ref="AA13:AA14"/>
    <mergeCell ref="Z15:Z17"/>
    <mergeCell ref="AA15:AA17"/>
    <mergeCell ref="Z19:Z20"/>
    <mergeCell ref="AA19:AA20"/>
    <mergeCell ref="Z23:Z24"/>
    <mergeCell ref="AA23:AA24"/>
    <mergeCell ref="AM10:AQ10"/>
    <mergeCell ref="AM11:AN11"/>
    <mergeCell ref="AO11:AQ11"/>
    <mergeCell ref="AM9:AZ9"/>
    <mergeCell ref="Q9:Q12"/>
    <mergeCell ref="A3:AH3"/>
    <mergeCell ref="A9:A12"/>
    <mergeCell ref="B9:B12"/>
    <mergeCell ref="C9:C12"/>
    <mergeCell ref="D9:D12"/>
    <mergeCell ref="E9:E12"/>
    <mergeCell ref="F9:F12"/>
    <mergeCell ref="H9:H12"/>
    <mergeCell ref="I9:I12"/>
    <mergeCell ref="J9:J12"/>
    <mergeCell ref="R9:R12"/>
    <mergeCell ref="S9:S12"/>
    <mergeCell ref="Y9:Y12"/>
    <mergeCell ref="AD11:AD12"/>
    <mergeCell ref="AE11:AE12"/>
    <mergeCell ref="AF11:AF12"/>
    <mergeCell ref="AH11:AH12"/>
    <mergeCell ref="Z11:Z12"/>
    <mergeCell ref="AA11:AA12"/>
    <mergeCell ref="K9:K12"/>
    <mergeCell ref="L9:L12"/>
    <mergeCell ref="N9:N12"/>
    <mergeCell ref="O9:O12"/>
    <mergeCell ref="P9:P12"/>
    <mergeCell ref="G9:G12"/>
    <mergeCell ref="T11:T12"/>
    <mergeCell ref="BN9:BS9"/>
    <mergeCell ref="BT9:BY9"/>
    <mergeCell ref="U11:U12"/>
    <mergeCell ref="BA9:BA12"/>
    <mergeCell ref="BB9:BG9"/>
    <mergeCell ref="BH9:BM9"/>
    <mergeCell ref="V11:V12"/>
    <mergeCell ref="W11:W12"/>
    <mergeCell ref="X11:X12"/>
    <mergeCell ref="BL11:BL12"/>
    <mergeCell ref="AJ11:AJ12"/>
    <mergeCell ref="AK11:AK12"/>
    <mergeCell ref="AL11:AL12"/>
    <mergeCell ref="BB11:BB12"/>
    <mergeCell ref="BC11:BC12"/>
    <mergeCell ref="BD11:BD12"/>
    <mergeCell ref="AR10:AV10"/>
    <mergeCell ref="CF9:CK9"/>
    <mergeCell ref="BE11:BE12"/>
    <mergeCell ref="BF11:BF12"/>
    <mergeCell ref="BG11:BG12"/>
    <mergeCell ref="BH11:BH12"/>
    <mergeCell ref="BI11:BI12"/>
    <mergeCell ref="BJ11:BJ12"/>
    <mergeCell ref="BZ11:BZ12"/>
    <mergeCell ref="CA11:CA12"/>
    <mergeCell ref="CB11:CB12"/>
    <mergeCell ref="BM11:BM12"/>
    <mergeCell ref="BK11:BK12"/>
    <mergeCell ref="CR9:CW9"/>
    <mergeCell ref="CX9:DC9"/>
    <mergeCell ref="BQ11:BQ12"/>
    <mergeCell ref="BR11:BR12"/>
    <mergeCell ref="CL11:CL12"/>
    <mergeCell ref="CM11:CM12"/>
    <mergeCell ref="CN11:CN12"/>
    <mergeCell ref="BN11:BN12"/>
    <mergeCell ref="BO11:BO12"/>
    <mergeCell ref="BP11:BP12"/>
    <mergeCell ref="CC11:CC12"/>
    <mergeCell ref="CD11:CD12"/>
    <mergeCell ref="CE11:CE12"/>
    <mergeCell ref="BS11:BS12"/>
    <mergeCell ref="BT11:BT12"/>
    <mergeCell ref="BU11:BU12"/>
    <mergeCell ref="BV11:BV12"/>
    <mergeCell ref="CF11:CF12"/>
    <mergeCell ref="CG11:CG12"/>
    <mergeCell ref="CH11:CH12"/>
    <mergeCell ref="BW11:BW12"/>
    <mergeCell ref="BX11:BX12"/>
    <mergeCell ref="BY11:BY12"/>
    <mergeCell ref="BZ9:CE9"/>
    <mergeCell ref="DD9:DD12"/>
    <mergeCell ref="DE9:DE12"/>
    <mergeCell ref="DF9:DF12"/>
    <mergeCell ref="DG9:DG12"/>
    <mergeCell ref="O32:P32"/>
    <mergeCell ref="DA11:DA12"/>
    <mergeCell ref="DB11:DB12"/>
    <mergeCell ref="DC11:DC12"/>
    <mergeCell ref="CU11:CU12"/>
    <mergeCell ref="CV11:CV12"/>
    <mergeCell ref="CW11:CW12"/>
    <mergeCell ref="CX11:CX12"/>
    <mergeCell ref="CY11:CY12"/>
    <mergeCell ref="CZ11:CZ12"/>
    <mergeCell ref="CO11:CO12"/>
    <mergeCell ref="CP11:CP12"/>
    <mergeCell ref="CQ11:CQ12"/>
    <mergeCell ref="CR11:CR12"/>
    <mergeCell ref="CS11:CS12"/>
    <mergeCell ref="CT11:CT12"/>
    <mergeCell ref="CI11:CI12"/>
    <mergeCell ref="CJ11:CJ12"/>
    <mergeCell ref="CK11:CK12"/>
    <mergeCell ref="CL9:CQ9"/>
  </mergeCells>
  <phoneticPr fontId="2"/>
  <dataValidations count="7">
    <dataValidation type="list" allowBlank="1" showInputMessage="1" showErrorMessage="1" sqref="N13:N28">
      <formula1>$AJ$4:$AJ$7</formula1>
    </dataValidation>
    <dataValidation type="list" allowBlank="1" showInputMessage="1" showErrorMessage="1" sqref="O13:O28">
      <formula1>$BE$4:$BE$7</formula1>
    </dataValidation>
    <dataValidation type="list" allowBlank="1" showInputMessage="1" showErrorMessage="1" sqref="BD5 BD7 CN5 CN7 CT5 CT7 BJ5 BJ7 BP5 BP7 BV5 BV7 CB5 CB7 CH5 CH7 CZ5 CZ7">
      <formula1>$AL$4:$AL$5</formula1>
    </dataValidation>
    <dataValidation type="list" allowBlank="1" showInputMessage="1" showErrorMessage="1" sqref="BD6 DC4:DC7 CT6 BJ6 CB6 BP6 BV6 CH6 CN6 BG4:BG7 BM4:BM7 BS4:BS7 BY4:BY7 CE4:CE7 CK4:CK7 CQ4:CQ7 CW4:CW7 CZ6">
      <formula1>$AK$4:$AK$7</formula1>
    </dataValidation>
    <dataValidation type="list" allowBlank="1" showInputMessage="1" showErrorMessage="1" sqref="AU13:AU28 AP13:AP28 AY13:AY28">
      <formula1>$AO$4:$AO$6</formula1>
    </dataValidation>
    <dataValidation type="list" allowBlank="1" showDropDown="1" showInputMessage="1" showErrorMessage="1" sqref="AN13:AN28 AS13:AS28">
      <formula1>$AO$4:$AO$6</formula1>
    </dataValidation>
    <dataValidation type="list" allowBlank="1" showInputMessage="1" showErrorMessage="1" sqref="M13:M28">
      <formula1>$M$7</formula1>
    </dataValidation>
  </dataValidations>
  <pageMargins left="0.31496062992125984" right="0.31496062992125984" top="0.74803149606299213" bottom="0.55118110236220474" header="0.31496062992125984" footer="0.31496062992125984"/>
  <pageSetup paperSize="8" scale="49" fitToWidth="0" orientation="landscape" r:id="rId1"/>
  <headerFooter>
    <oddHeader>&amp;L&amp;20R7管理シート（補填金交付用）&amp;R&amp;20&amp;A</oddHeader>
  </headerFooter>
  <colBreaks count="2" manualBreakCount="2">
    <brk id="35" max="60" man="1"/>
    <brk id="65" max="60"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管理シート（本体）</vt:lpstr>
      <vt:lpstr>'管理シート（本体）'!Print_Area</vt:lpstr>
      <vt:lpstr>'管理シート（本体）'!Print_Titles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2025-04-24T07:38:20Z</dcterms:modified>
</cp:coreProperties>
</file>